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ZP\Firma\Kontrachenci\Pogotowie Gdynia\Zapytania\6\"/>
    </mc:Choice>
  </mc:AlternateContent>
  <bookViews>
    <workbookView xWindow="-120" yWindow="-120" windowWidth="29040" windowHeight="15840" tabRatio="514"/>
  </bookViews>
  <sheets>
    <sheet name="pakiety_2019" sheetId="3" r:id="rId1"/>
    <sheet name="PAKIETY_po otwarciu i analizie " sheetId="2" r:id="rId2"/>
  </sheets>
  <definedNames>
    <definedName name="_xlnm.Print_Area" localSheetId="0">pakiety_2019!$A$1:$H$62</definedName>
    <definedName name="_xlnm.Print_Area" localSheetId="1">'PAKIETY_po otwarciu i analizie '!$A$1:$L$14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0" i="3" l="1"/>
  <c r="H60" i="3" s="1"/>
  <c r="G59" i="3"/>
  <c r="H59" i="3" s="1"/>
  <c r="H58" i="3" l="1"/>
  <c r="G58" i="3"/>
  <c r="G56" i="3"/>
  <c r="H56" i="3" s="1"/>
  <c r="G57" i="3"/>
  <c r="H57" i="3" s="1"/>
  <c r="G42" i="3"/>
  <c r="H42" i="3" s="1"/>
  <c r="G43" i="3"/>
  <c r="H43" i="3" s="1"/>
  <c r="G44" i="3"/>
  <c r="H44" i="3" s="1"/>
  <c r="G45" i="3"/>
  <c r="H45" i="3" s="1"/>
  <c r="G46" i="3"/>
  <c r="H46" i="3" s="1"/>
  <c r="G47" i="3"/>
  <c r="H47" i="3" s="1"/>
  <c r="G48" i="3"/>
  <c r="H48" i="3" s="1"/>
  <c r="G49" i="3"/>
  <c r="H49" i="3" s="1"/>
  <c r="G50" i="3"/>
  <c r="H50" i="3" s="1"/>
  <c r="G51" i="3"/>
  <c r="H51" i="3" s="1"/>
  <c r="G52" i="3"/>
  <c r="H52" i="3" s="1"/>
  <c r="G53" i="3"/>
  <c r="H53" i="3" s="1"/>
  <c r="G55" i="3"/>
  <c r="H55" i="3" s="1"/>
  <c r="H54" i="3" l="1"/>
  <c r="G54" i="3"/>
  <c r="G39" i="3"/>
  <c r="H39" i="3" s="1"/>
  <c r="H38" i="3" s="1"/>
  <c r="G37" i="3"/>
  <c r="H37" i="3" s="1"/>
  <c r="G36" i="3"/>
  <c r="H36" i="3" s="1"/>
  <c r="G41" i="3"/>
  <c r="G34" i="3"/>
  <c r="H34" i="3" s="1"/>
  <c r="G33" i="3"/>
  <c r="H33" i="3" s="1"/>
  <c r="G31" i="3"/>
  <c r="H31" i="3" s="1"/>
  <c r="G30" i="3"/>
  <c r="H30" i="3" s="1"/>
  <c r="G29" i="3"/>
  <c r="H29" i="3" s="1"/>
  <c r="G28" i="3"/>
  <c r="H28" i="3" s="1"/>
  <c r="G27" i="3"/>
  <c r="H27" i="3" s="1"/>
  <c r="G11" i="3"/>
  <c r="G10" i="3" s="1"/>
  <c r="G14" i="3"/>
  <c r="H14" i="3" s="1"/>
  <c r="G15" i="3"/>
  <c r="H15" i="3" s="1"/>
  <c r="G16" i="3"/>
  <c r="H16" i="3" s="1"/>
  <c r="G17" i="3"/>
  <c r="H17" i="3" s="1"/>
  <c r="G18" i="3"/>
  <c r="H18" i="3" s="1"/>
  <c r="G19" i="3"/>
  <c r="H19" i="3" s="1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8" i="3"/>
  <c r="H8" i="3" s="1"/>
  <c r="G9" i="3"/>
  <c r="H9" i="3" s="1"/>
  <c r="G13" i="3"/>
  <c r="H13" i="3" s="1"/>
  <c r="G38" i="3" l="1"/>
  <c r="H41" i="3"/>
  <c r="H40" i="3" s="1"/>
  <c r="G40" i="3"/>
  <c r="H32" i="3"/>
  <c r="G32" i="3"/>
  <c r="H35" i="3"/>
  <c r="G35" i="3"/>
  <c r="H26" i="3"/>
  <c r="G26" i="3"/>
  <c r="H11" i="3"/>
  <c r="H10" i="3" s="1"/>
  <c r="G12" i="3"/>
  <c r="H12" i="3"/>
  <c r="G6" i="3"/>
  <c r="H6" i="3" s="1"/>
  <c r="G5" i="3"/>
  <c r="H5" i="3" s="1"/>
  <c r="G4" i="3"/>
  <c r="H4" i="3" s="1"/>
  <c r="H7" i="3" l="1"/>
  <c r="G7" i="3"/>
  <c r="G3" i="3"/>
  <c r="H3" i="3"/>
  <c r="H62" i="3" l="1"/>
  <c r="G62" i="3"/>
</calcChain>
</file>

<file path=xl/sharedStrings.xml><?xml version="1.0" encoding="utf-8"?>
<sst xmlns="http://schemas.openxmlformats.org/spreadsheetml/2006/main" count="114" uniqueCount="71">
  <si>
    <t>Lp</t>
  </si>
  <si>
    <t>Nawa produktu</t>
  </si>
  <si>
    <t>j.m.</t>
  </si>
  <si>
    <t>Vat %</t>
  </si>
  <si>
    <t>cena j netto</t>
  </si>
  <si>
    <t>wartość netto 
PLN</t>
  </si>
  <si>
    <t>brutto PLN</t>
  </si>
  <si>
    <t>PAKIET 1</t>
  </si>
  <si>
    <t>szt.</t>
  </si>
  <si>
    <t>op.</t>
  </si>
  <si>
    <t>szt</t>
  </si>
  <si>
    <t>PAKIET 2</t>
  </si>
  <si>
    <t>PAKIET 3</t>
  </si>
  <si>
    <t>PAKIET 4</t>
  </si>
  <si>
    <t>PAKIET 6</t>
  </si>
  <si>
    <t>PAKIET 7</t>
  </si>
  <si>
    <t>PAKIET 8</t>
  </si>
  <si>
    <t>PAKIET 9</t>
  </si>
  <si>
    <t>PAKIET 10</t>
  </si>
  <si>
    <t>Czarny worek na zwłoki – płachta ratunkowa, o wymiarach 140x200</t>
  </si>
  <si>
    <t>Opaska uciskowa, staza stosowana przy iniekcjach dożylnych i pobieraniu krwi, wykonana z elastycznej taśmy z automatyczną samozaciskającą się klamrą, pozwalającą na stopniowe uwalnianie ucisku przez naciśnięcie. Kolor do wyboru zamawiającego</t>
  </si>
  <si>
    <t>Szpatułka laryngologiczna, sterylna, drewniana, każda indywidualnie pakowana, opakowanie 100 sztuk</t>
  </si>
  <si>
    <t>Stetoskop jednostronny płaski, standard, z pojedynczą płaską głowicą. Przeznaczony do manualnych ciśnieniomierzy krwi przy osłuchiwaniu tonów Korotkowa, średnica membrany: 1-3/4 "; regulowany chromowany układ liry.</t>
  </si>
  <si>
    <t>Alkoholowy, bezaldehydowy preparat, gotowy do użycia, do szybkiej dezynfekcji małych powierzchni, sprzętów i wyposażenia medycznego Nie pozostawiający plam, smug, osadów na dezynfekowanych powierzchniach. Spektrum działania: Bakterie, grzyby, prątki, wirusy (HCV, HIV, HBV, Vaccinia, Adenowirus, Rotawirus) w czasie 30 sek.    
Pojemnik z atomizerem o poj. 1000ml</t>
  </si>
  <si>
    <t>Chusteczki- włóknina wiskozowa nasączona preparatem dezynfekcyjnym na bazie alkoholu, bez związków amoniowych, pochodnych chlorheksydyny, chlorheksydyny, aldehydów i pochodnych jodu, o świeżym zapachu.  Spektrum działania: Bakterie, prątki w tym prątki gruźlicy, grzyby w tym drożdżaki, wirusy (HBV, HCV, HIV, Rota) w czasie 30 sek. 
Wymiar chusteczki min. 13cmx18cm, max. 20cmx27cm. 
Pojemnik sztywny, po otwarciu z możliwością zamknięcia chroniącego przed wyschnięciem chusteczek; zawierający100 sztuk chusteczek</t>
  </si>
  <si>
    <t>Chusteczki bez zawartości alkoholu, aldehydów. Do dezynfekcji powierzchni i sprzętu medycznego wrażliwego na działanie alkoholu np. głowice ultradźwiękowe, sondy, o świeżym zapachu. Spektrum działania: Bakterie, grzyby, wirusy (HBV, HCV, HIV) w czasie 1 min.; grzyby (prątki gruźlicy) w czasie 5 min.  
Wymiar chusteczki min. 13cmx18cm, max. 20cmx27cm. 
Pojemnik sztywny, po otwarciu z możliwością zamknięcia chroniącego przed wyschnięciem chusteczek; zawierający 100szt. Chusteczek</t>
  </si>
  <si>
    <t xml:space="preserve">Chusteczki do stosowania na sucho i mokro- wkłady z pojemnikiem, pojemnik kompatybilny z wkładami z pozycji nr 6, ściereczki wykonane z włókniny niskopyłowej, chłonne i wytrzymałe na rozdarcie, o gramaturze 50g/m2, opakowanie 256sztuk chusteczek o wymiarach 18x39cm </t>
  </si>
  <si>
    <t>Chusteczki do stosowania na sucho i mokro- wkłady, ściereczki wykonane z włókniny niskopyłowej, chłonne i wytrzymałe na rozdarcie, o gramaturze 50g/m2, opakowanie 256sztuk chusteczek o wymiarach 18x39cm, kompatybilne do pojemnika z pozycji nr 5</t>
  </si>
  <si>
    <t xml:space="preserve">Preparat do higienicznej i chirurgicznej dezynfekcji rąk, w postaci żelu. Zakres działania: Bakterie, prątki, grzyby, wirusy (HIV, HBV, HCV, AH1N1). Związki aktywne: preparat alkoholowy bez dodatku barwników, nadtlenku wodoru i chlorheksydyny. Działanie natychmiastowe i przedłużone, pH obojętne , nie powodujący nadmiernego wysuszania skóry, w jednorazowym opakowaniu dozującym , ze specjalnym zaworem dozującym zapewniającym czystość mikrobiologiczną do końca zużycia. Preparat o poj. 0,8 litra dostosowany do dozowników typu Soft Care Line. </t>
  </si>
  <si>
    <t xml:space="preserve">Preparat w postaci koncentratu do mycia i dezynfekcji wysokiego poziomu powierzchni, narzędzi i wyrobów medycznych, zawierający min. poliaminy. Nie zawiera aldehydów, chloru, związków uwalniających chlor, alkoholi, nie wymaga aktywatora. Spektrum działania roztworu na powierzchnie zanieczyszczone: Bakterie, MRSA, grzyby, prątki, wirusy (HBV, HCV, HIV, Polio, Adeno, Noro), Spory (Clostridium difficile, Clostridium perfringens) w czasie 5 minut przy myciu i dezynfekcji powierzchni, 10 minut przy myciu i dezynfekcji narzędzi. Aktywność roztworu roboczego niezanieczyszczonego min. 30 dni, opakowanie koncentratu 5 litrów. </t>
  </si>
  <si>
    <t xml:space="preserve">Preparat do mycia i dezynfekcji dużych powierzchni oraz wyrobów medycznych na bazie QAV o zapachu cytryny. Możliwość stosowania przy pacjentach, powierzchniach mających kontakt z żywnością. Spektrum działania: Bakterie (Legionella pneumophila, MRSA), grzyby, prątki, wirusy (HIV, HBV, HCV, H5N1, AH1N1) w czasie max. 15 min. Aktywność roztworu roboczego niezanieczyszczonego min. 14 dni, mokrych chusteczek min. 28 dni. Kanister koncentratu o poj. min. 5000ml, max 6000ml. Wydajność: z 1 litra koncentratu minimum 400 litrów roztworu roboczego. UWAGA: dostawca dostarczy 1 pompkę dozującą do każdego kanistra. </t>
  </si>
  <si>
    <t xml:space="preserve">Gotowy preparat dezynfekujący, przeznaczony do błon śluzowych, ran, oparzeń,  bezbarwny, bez pochodnych jodu, chlorheksydyny.  Spektrum działania:  Bakterie, grzyby, wirusy. Skuteczność działania po 1 minucie, efekt działania płynu utrzymuje się przez godzinę. Zawiera octenidynę. Butelki o poj. 1l. Dostawca zapewnia na czas umowy spryskiwacze do butelek o poj. 1l. </t>
  </si>
  <si>
    <t xml:space="preserve">Gotowy preparat dezynfekujący, przeznaczony do błon śluzowych, ran, oparzeń,  bezbarwny, bez pochodnych jodu, chlorheksydyny.  Spektrum działania:  Bakterie, grzyby, wirusy. Skuteczność działania po 1 minucie, efekt działania płynu utrzymuje się przez godzinę. Zawiera octenidynę. Butelki z atomizerem o poj. 250ml. </t>
  </si>
  <si>
    <t>Koncentrat w płynie do mycia i dezynfekcji podłóg, ścian (m.in. wykładzin ceramicznych, PVC, szkła), powierzchni ponadpodłogowych oraz urzadzeń sanitarnych. Na bazie podchlorynu sodu - minimalnie 47g/l (przy zawartości aktywnego chloru minimalnie 45 g/l) oraz niejonowych substancji powierzchniowo czynnych. Zakres działania: Bakterie, grzyby, wirusy, prątki, spory. Przy roztworze 3% polio i adeno w czasie 5 min. 
Opakowanie koncentratu min. 4litry, max. 6 litrów.</t>
  </si>
  <si>
    <t>Gotowy preparat alkoholowy w postaci płynu do higienicznej i chirurgicznej dezynfekcji rąk  oraz dezynfekcji  skóry przed zabiegami z naruszeniem ciągłości tkanek. Zakres działania: Bakterie, prątki gruźlicy, drożdżaki, wirusy (HIV, HBV, HCV, Adeno, Rota, Polio). Wirus Polio w czasie 1 min. Związki aktywne: preparat alkoholowy bez dodatku barwników, nadtlenku wodoru i chlorheksydyny. Działanie natychmiastowe i przedłużone, nie powodujący nadmiernego wysuszania skóry, w jednorazowym opakowaniu z atomizerem, zapewniającym czystość mikrobiologiczną do końca zużycia. Preparat o poj. 250ml</t>
  </si>
  <si>
    <t xml:space="preserve">Gotowy preparat do dezynfekcji wyrobów medycznych, do stosowania zewnętrznych elementów centralnych i obwodowych cewników dożylnych, na bazie chlorheksydyny w alkoholu izopropylowym, spektrum działania: Bakterie, grzyby, drozdże, wirusy (Rota, HBV, HCV, HIV) w czasie 1 min., opakowanie 250ml. </t>
  </si>
  <si>
    <t>PAKIET 5</t>
  </si>
  <si>
    <t>Papier termoczuły do drukarki autoklawu: Domina Plus B; wymiary 56mmx25m</t>
  </si>
  <si>
    <t>Papier termoczuły do drukarki: model DPU-414-40B-E podłączonej do autoklawu; wymiary 112mmx25m</t>
  </si>
  <si>
    <t>Film zielono – czuły 13*18 a*100 szt</t>
  </si>
  <si>
    <t>Film zielono – czuły 18*24 a*100 szt</t>
  </si>
  <si>
    <t>Film zielono – czuły 24*30 a*100 szt</t>
  </si>
  <si>
    <t>Film zielono – czuły 18*43 a*100 szt</t>
  </si>
  <si>
    <t>Film zielono – czuły 30*40 a*100 szt</t>
  </si>
  <si>
    <t>Film zielono – czuły 35*35 a*100 szt</t>
  </si>
  <si>
    <t>Film zielono – czuły 35*43 a*100 szt</t>
  </si>
  <si>
    <t>Wywoływacz RTG A* 2*20l.</t>
  </si>
  <si>
    <t>Utrwalacz RTG A* 2*20l.</t>
  </si>
  <si>
    <t>Koperta RTG 18*24</t>
  </si>
  <si>
    <t>Koperta RTG 24*30</t>
  </si>
  <si>
    <t>Koperta RTG 35*45</t>
  </si>
  <si>
    <t>Koperta RTG 20*40</t>
  </si>
  <si>
    <t>Zintegrowany test chemiczny kl. 5 zgodny normą ISO 11140-1  do kontroli sterylizacji parowej, z przesuwalna substancja wskaźnikową. Test z wyraźnie oznaczonym polem bezpieczeństwa odczytu w jednym okienku o długości 2-3 cm. Brak potrzeby interpretacji zmiany barwy. Nieszkodliwy dla zdrowia, bez zawartości metali ciężkich  i substancji toksycznych. Data ważności umieszczona na każdym teście Pakowane po 100 szt.</t>
  </si>
  <si>
    <t>Helix PCD Bowie&amp;Dick: Symulujący test kontrolny typu Bowie Dick 134˚C/3,5min kontrolujący penetrację i jakość pary w postaci samoprzylepnych testów paskowych z symetrycznie rozłożoną substancją testową kompatybilne z przyrządem z poz. 2, składającym się ze stalowej kapsuły i plastikowej rurki  o wysokiej wytrzymałości.  Opakowanie = 250sztuk</t>
  </si>
  <si>
    <t>Przyrząd testowy PCD do pozycji nr 1 składający się ze stalowej kapsuły i plastikowej rurki o wysokiej wytrzymałości. Połączenie między nimi uszczelnione jest silikonowym łącznikiem, który w razie potrzeby  można wymienić na zapasowy, dołączony do urządzenia. Przyrząd umożliwia wykonanie min. 500 testów</t>
  </si>
  <si>
    <t xml:space="preserve">szt. </t>
  </si>
  <si>
    <t>Torebki do sterylizacji, wymiar 57-60*120mm
Jednorazowe opakowania w formie torebek papierowo-foliowych, samoprzylepne, Wskaźniki :para wodna, przebarwiające się na inny kontrastowy kolor. Data produkcji, znak CE i numer serii umieszczone na opakowaniu zbiorczym. 
Opak.200szt. spełniające wymagania norm PN-EN 868, ISO 11607-1</t>
  </si>
  <si>
    <t>Torebki do sterylizacji, wymiar 100*230-250 mm
Jednorazowe opakowania w formie torebek papierowo-foliowych, samoprzylepne, Wskaźniki :para wodna, przebarwiające się na inny kontrastowy kolor. Data produkcji, znak CE i numer serii umieszczone na opakowaniu zbiorczym. 
Opak.200szt. spełniające wymagania norm PN-EN 868, ISO 11607-1</t>
  </si>
  <si>
    <t>Torebki do sterylizacji, wymiar 130-135*250-260mm
Jednorazowe opakowania w formie torebek papierowo-foliowych, samoprzylepne, Wskaźniki :para wodna, przebarwiające się na inny kontrastowy kolor. Data produkcji, znak CE i numer serii umieszczone na opakowaniu zbiorczym. 
Opak.200szt. spełniające wymagania norm PN-EN 868, ISO 11607-1</t>
  </si>
  <si>
    <t>Torebki do sterylizacji, wymiar 140*280mm
Jednorazowe opakowania w formie torebek papierowo-foliowych, samoprzylepne, Wskaźniki :para wodna, przebarwiające się na inny kontrastowy kolor. Data produkcji, znak CE i numer serii umieszczone na opakowaniu zbiorczym. 
Opak.200szt. spełniające wymagania norm PN-EN 868, ISO 11607-1</t>
  </si>
  <si>
    <t>Torebki do sterylizacji, wymiar 190*330mm
Jednorazowe opakowania w formie torebek papierowo-foliowych, samoprzylepne, Wskaźniki :para wodna, przebarwiające się na inny kontrastowy kolor. Data produkcji, znak CE i numer serii umieszczone na opakowaniu zbiorczym. 
Opak.200szt. spełniające wymagania norm PN-EN 868, ISO 11607-1</t>
  </si>
  <si>
    <t>FIRMA</t>
  </si>
  <si>
    <t>Czarny worek na zwłoki - zamykany na zamek, folia o grubości 0,014mm, wewnątrz dwa podkłady o grubości 0,007mm</t>
  </si>
  <si>
    <t>Gaziki do oczyszczania i dezynfekcji skóry przed iniekcją. Jednorazowego użytku włókninowy gazik nasączony 70% alkoholem izopropylanowym o rozmiarze min. 30x60mm. , max. 60x120mm. Pakowane osobno, po 100 sztuk w opakowaniu.</t>
  </si>
  <si>
    <t>Alkoholowy, bezaldehydowy preparat, gotowy do użycia, do szybkiej dezynfekcji małych powierzchni, sprzętów i wyposażenia medycznego Nie pozostawiający plam, smug, osadów na dezynfekowanych powierzchniach. Spektrum działania: Bakterie, grzyby, prątki, wirusy (HCV, HIV, HBV, Vaccinia, Adenowirus, Rotawirus) w czasie 30 sek. Preparat do uzupełniania pojemników z atomizerem z poz. nr 2.   
Kanister o poj. 5000ml</t>
  </si>
  <si>
    <t>Preparat w postaci proszku z zawartością  nadwęglanu sodu i TEAD do mycia i dezynfekcji narzędzi chirurgicznych, nie zawiera aldehydu, fenolu, nie wiąże protein, bezzapachowy, brak oparów. Posiadający szerokie spektrum działania bez użycia dodatkowego aktywatora. Spektrum działania: Bakterie, grzyby, wirusy, prątki, Spory (w tym Clostridium difficile) w stężeniu 2% w czasie 10min potwierdzone badaniami wg obowiązujących norm europejskich dla obszaru medycznego (faza 2 etap 2) . Preparat zachowujący stabilność roztworu roboczego  przez min. 24 godz. Opakowanie min. 4kg, max. 6kg</t>
  </si>
  <si>
    <t>Preparat w tabletkach na bazie chloru do dezynfekcji powierzchni i przedmiotów zanieczyszczonych materiałem organicznym. Spektrum działania: Bakterie, grzyby, prątki, wirusy, spory w czasie max. 15 min. Opakowanie sztywne z możliwością zamknięcia po otwarciu opakowania. Opakowanie zawiera 300 tabletek</t>
  </si>
  <si>
    <t>PAKIET 11</t>
  </si>
  <si>
    <t xml:space="preserve">Marker do trwałego znakowania opakowań sterylizacyjnych; testów; taśm; etykiet podwójnie przylepnych itp. Nietoksyczny, szybkoschnący, odporny na warunki sterylizacji. Kolor czarny. Grubość do wyboru zamawiającego. </t>
  </si>
  <si>
    <t xml:space="preserve">Szybki test do wykrywania pozostałości protein znajdujących się na powierzchni po myciu i dezynfekcji narzędzi chirurgicznych. Test przeprowadza się za pomocą wymazu z powierzchi narzędzia, a po dodaniu odczynnika jest wykazywana obecnoćś protein poprzez zmianę barwy, odczyt wyniku w czasie od 1 minuty, test bez dodatkowego oprzyrządowania. </t>
  </si>
  <si>
    <t>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</si>
</sst>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* #,##0.00&quot; zł &quot;;\-* #,##0.00&quot; zł &quot;;\ * \-#&quot; zł &quot;;\ @\ "/>
    <numFmt numFmtId="165" formatCode="#,##0.00\ _z_ł"/>
    <numFmt numFmtId="166" formatCode="#,##0.00&quot; zł &quot;;#,##0.00&quot; zł &quot;;\-#&quot; zł &quot;;\ @\ "/>
  </numFmts>
  <fonts count="10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27"/>
        <bgColor indexed="41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4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6" fontId="3" fillId="0" borderId="0"/>
    <xf numFmtId="0" fontId="5" fillId="0" borderId="0"/>
    <xf numFmtId="0" fontId="5" fillId="0" borderId="0"/>
    <xf numFmtId="164" fontId="3" fillId="0" borderId="0" applyFill="0" applyBorder="0" applyAlignment="0" applyProtection="0"/>
  </cellStyleXfs>
  <cellXfs count="101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" fontId="0" fillId="0" borderId="1" xfId="2" applyNumberFormat="1" applyFont="1" applyFill="1" applyBorder="1" applyAlignment="1">
      <alignment horizontal="center" vertical="center" wrapText="1"/>
    </xf>
    <xf numFmtId="1" fontId="0" fillId="2" borderId="1" xfId="2" applyNumberFormat="1" applyFont="1" applyFill="1" applyBorder="1" applyAlignment="1">
      <alignment horizontal="center" vertical="center" wrapText="1"/>
    </xf>
    <xf numFmtId="2" fontId="0" fillId="0" borderId="1" xfId="2" applyNumberFormat="1" applyFont="1" applyBorder="1" applyAlignment="1">
      <alignment wrapText="1"/>
    </xf>
    <xf numFmtId="2" fontId="0" fillId="0" borderId="1" xfId="2" applyNumberFormat="1" applyFont="1" applyBorder="1" applyAlignment="1">
      <alignment horizontal="center" wrapText="1"/>
    </xf>
    <xf numFmtId="2" fontId="0" fillId="0" borderId="1" xfId="2" applyNumberFormat="1" applyFont="1" applyFill="1" applyBorder="1" applyAlignment="1">
      <alignment wrapText="1"/>
    </xf>
    <xf numFmtId="2" fontId="0" fillId="0" borderId="1" xfId="2" applyNumberFormat="1" applyFont="1" applyFill="1" applyBorder="1" applyAlignment="1">
      <alignment horizontal="center" wrapText="1"/>
    </xf>
    <xf numFmtId="2" fontId="4" fillId="0" borderId="1" xfId="2" applyNumberFormat="1" applyFont="1" applyFill="1" applyBorder="1" applyAlignment="1">
      <alignment wrapText="1"/>
    </xf>
    <xf numFmtId="2" fontId="4" fillId="0" borderId="1" xfId="2" applyNumberFormat="1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2" fontId="4" fillId="0" borderId="2" xfId="2" applyNumberFormat="1" applyFont="1" applyFill="1" applyBorder="1" applyAlignment="1">
      <alignment horizontal="center" wrapText="1"/>
    </xf>
    <xf numFmtId="0" fontId="4" fillId="0" borderId="2" xfId="2" applyFont="1" applyFill="1" applyBorder="1" applyAlignment="1">
      <alignment horizontal="center" wrapText="1"/>
    </xf>
    <xf numFmtId="37" fontId="4" fillId="0" borderId="1" xfId="2" applyNumberFormat="1" applyFont="1" applyFill="1" applyBorder="1" applyAlignment="1">
      <alignment horizontal="center" vertical="center" wrapText="1"/>
    </xf>
    <xf numFmtId="1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0" borderId="8" xfId="0" applyFont="1" applyBorder="1" applyAlignment="1">
      <alignment horizontal="center"/>
    </xf>
    <xf numFmtId="2" fontId="2" fillId="3" borderId="4" xfId="1" applyNumberFormat="1" applyFont="1" applyFill="1" applyBorder="1" applyAlignment="1" applyProtection="1">
      <alignment horizontal="center" wrapText="1"/>
    </xf>
    <xf numFmtId="2" fontId="5" fillId="0" borderId="4" xfId="1" applyNumberFormat="1" applyFont="1" applyFill="1" applyBorder="1" applyAlignment="1" applyProtection="1">
      <alignment horizontal="right" wrapText="1"/>
    </xf>
    <xf numFmtId="0" fontId="0" fillId="0" borderId="5" xfId="0" applyBorder="1"/>
    <xf numFmtId="2" fontId="2" fillId="3" borderId="5" xfId="2" applyNumberFormat="1" applyFont="1" applyFill="1" applyBorder="1" applyAlignment="1">
      <alignment horizontal="center" wrapText="1"/>
    </xf>
    <xf numFmtId="2" fontId="0" fillId="0" borderId="5" xfId="2" applyNumberFormat="1" applyFont="1" applyFill="1" applyBorder="1" applyAlignment="1">
      <alignment wrapText="1"/>
    </xf>
    <xf numFmtId="2" fontId="4" fillId="3" borderId="5" xfId="2" applyNumberFormat="1" applyFont="1" applyFill="1" applyBorder="1" applyAlignment="1">
      <alignment wrapText="1"/>
    </xf>
    <xf numFmtId="165" fontId="0" fillId="7" borderId="3" xfId="0" applyNumberFormat="1" applyFill="1" applyBorder="1"/>
    <xf numFmtId="0" fontId="0" fillId="6" borderId="5" xfId="0" applyFill="1" applyBorder="1"/>
    <xf numFmtId="0" fontId="0" fillId="6" borderId="5" xfId="0" applyFill="1" applyBorder="1" applyAlignment="1">
      <alignment horizontal="center" vertical="center"/>
    </xf>
    <xf numFmtId="0" fontId="0" fillId="8" borderId="5" xfId="0" applyFill="1" applyBorder="1"/>
    <xf numFmtId="2" fontId="0" fillId="8" borderId="5" xfId="0" applyNumberFormat="1" applyFill="1" applyBorder="1"/>
    <xf numFmtId="2" fontId="0" fillId="0" borderId="5" xfId="0" applyNumberFormat="1" applyBorder="1"/>
    <xf numFmtId="2" fontId="6" fillId="8" borderId="5" xfId="0" applyNumberFormat="1" applyFont="1" applyFill="1" applyBorder="1"/>
    <xf numFmtId="2" fontId="0" fillId="0" borderId="0" xfId="0" applyNumberFormat="1"/>
    <xf numFmtId="2" fontId="7" fillId="0" borderId="1" xfId="2" applyNumberFormat="1" applyFont="1" applyFill="1" applyBorder="1" applyAlignment="1">
      <alignment wrapText="1"/>
    </xf>
    <xf numFmtId="2" fontId="2" fillId="3" borderId="12" xfId="2" applyNumberFormat="1" applyFont="1" applyFill="1" applyBorder="1" applyAlignment="1">
      <alignment horizontal="center" wrapText="1"/>
    </xf>
    <xf numFmtId="2" fontId="2" fillId="3" borderId="10" xfId="1" applyNumberFormat="1" applyFont="1" applyFill="1" applyBorder="1" applyAlignment="1" applyProtection="1">
      <alignment horizontal="center" wrapText="1"/>
    </xf>
    <xf numFmtId="2" fontId="2" fillId="3" borderId="6" xfId="2" applyNumberFormat="1" applyFont="1" applyFill="1" applyBorder="1" applyAlignment="1">
      <alignment horizontal="center" wrapText="1"/>
    </xf>
    <xf numFmtId="1" fontId="1" fillId="2" borderId="1" xfId="2" applyNumberFormat="1" applyFont="1" applyFill="1" applyBorder="1" applyAlignment="1">
      <alignment horizontal="center" vertical="center" wrapText="1"/>
    </xf>
    <xf numFmtId="2" fontId="1" fillId="2" borderId="1" xfId="2" applyNumberFormat="1" applyFont="1" applyFill="1" applyBorder="1" applyAlignment="1">
      <alignment horizontal="center" wrapText="1"/>
    </xf>
    <xf numFmtId="0" fontId="1" fillId="2" borderId="1" xfId="2" applyNumberFormat="1" applyFont="1" applyFill="1" applyBorder="1" applyAlignment="1">
      <alignment horizontal="center" wrapText="1"/>
    </xf>
    <xf numFmtId="2" fontId="1" fillId="2" borderId="1" xfId="4" applyNumberFormat="1" applyFont="1" applyFill="1" applyBorder="1" applyAlignment="1" applyProtection="1">
      <alignment horizontal="center" wrapText="1"/>
    </xf>
    <xf numFmtId="2" fontId="0" fillId="3" borderId="4" xfId="1" applyNumberFormat="1" applyFont="1" applyFill="1" applyBorder="1" applyAlignment="1" applyProtection="1">
      <alignment wrapText="1"/>
    </xf>
    <xf numFmtId="0" fontId="0" fillId="0" borderId="1" xfId="2" applyFont="1" applyBorder="1" applyAlignment="1">
      <alignment horizontal="center" wrapText="1"/>
    </xf>
    <xf numFmtId="2" fontId="0" fillId="0" borderId="4" xfId="1" applyNumberFormat="1" applyFont="1" applyFill="1" applyBorder="1" applyAlignment="1" applyProtection="1">
      <alignment horizontal="right" wrapText="1"/>
    </xf>
    <xf numFmtId="0" fontId="0" fillId="0" borderId="1" xfId="0" applyFont="1" applyFill="1" applyBorder="1" applyAlignment="1">
      <alignment wrapText="1"/>
    </xf>
    <xf numFmtId="0" fontId="0" fillId="0" borderId="1" xfId="2" applyFont="1" applyFill="1" applyBorder="1" applyAlignment="1">
      <alignment horizontal="center" wrapText="1"/>
    </xf>
    <xf numFmtId="0" fontId="0" fillId="0" borderId="4" xfId="0" applyFont="1" applyFill="1" applyBorder="1" applyAlignment="1">
      <alignment wrapText="1"/>
    </xf>
    <xf numFmtId="2" fontId="1" fillId="3" borderId="4" xfId="1" applyNumberFormat="1" applyFont="1" applyFill="1" applyBorder="1" applyAlignment="1" applyProtection="1">
      <alignment horizontal="center" wrapText="1"/>
    </xf>
    <xf numFmtId="37" fontId="0" fillId="2" borderId="1" xfId="2" applyNumberFormat="1" applyFont="1" applyFill="1" applyBorder="1" applyAlignment="1">
      <alignment horizontal="center" vertical="center" wrapText="1"/>
    </xf>
    <xf numFmtId="2" fontId="0" fillId="2" borderId="4" xfId="1" applyNumberFormat="1" applyFont="1" applyFill="1" applyBorder="1" applyAlignment="1" applyProtection="1">
      <alignment horizontal="right" wrapText="1"/>
    </xf>
    <xf numFmtId="37" fontId="0" fillId="0" borderId="1" xfId="2" applyNumberFormat="1" applyFont="1" applyFill="1" applyBorder="1" applyAlignment="1">
      <alignment horizontal="center" vertical="center" wrapText="1"/>
    </xf>
    <xf numFmtId="2" fontId="1" fillId="3" borderId="9" xfId="1" applyNumberFormat="1" applyFont="1" applyFill="1" applyBorder="1" applyAlignment="1" applyProtection="1">
      <alignment horizontal="center" wrapText="1"/>
    </xf>
    <xf numFmtId="37" fontId="0" fillId="0" borderId="5" xfId="2" applyNumberFormat="1" applyFont="1" applyFill="1" applyBorder="1" applyAlignment="1">
      <alignment horizontal="center" vertical="center" wrapText="1"/>
    </xf>
    <xf numFmtId="2" fontId="0" fillId="0" borderId="5" xfId="2" applyNumberFormat="1" applyFont="1" applyFill="1" applyBorder="1" applyAlignment="1">
      <alignment horizontal="center" wrapText="1"/>
    </xf>
    <xf numFmtId="0" fontId="0" fillId="0" borderId="5" xfId="2" applyFont="1" applyFill="1" applyBorder="1" applyAlignment="1">
      <alignment horizontal="center" wrapText="1"/>
    </xf>
    <xf numFmtId="2" fontId="0" fillId="0" borderId="5" xfId="1" applyNumberFormat="1" applyFont="1" applyFill="1" applyBorder="1" applyAlignment="1" applyProtection="1">
      <alignment horizontal="right" wrapText="1"/>
    </xf>
    <xf numFmtId="2" fontId="8" fillId="0" borderId="15" xfId="2" applyNumberFormat="1" applyFont="1" applyBorder="1" applyAlignment="1">
      <alignment wrapText="1"/>
    </xf>
    <xf numFmtId="37" fontId="4" fillId="0" borderId="2" xfId="2" applyNumberFormat="1" applyFont="1" applyFill="1" applyBorder="1" applyAlignment="1">
      <alignment horizontal="center" vertical="center" wrapText="1"/>
    </xf>
    <xf numFmtId="2" fontId="8" fillId="0" borderId="16" xfId="2" applyNumberFormat="1" applyFont="1" applyBorder="1" applyAlignment="1">
      <alignment wrapText="1"/>
    </xf>
    <xf numFmtId="2" fontId="5" fillId="0" borderId="9" xfId="1" applyNumberFormat="1" applyFont="1" applyFill="1" applyBorder="1" applyAlignment="1" applyProtection="1">
      <alignment horizontal="right" wrapText="1"/>
    </xf>
    <xf numFmtId="0" fontId="0" fillId="0" borderId="12" xfId="0" applyBorder="1"/>
    <xf numFmtId="2" fontId="8" fillId="0" borderId="5" xfId="2" applyNumberFormat="1" applyFont="1" applyBorder="1" applyAlignment="1">
      <alignment wrapText="1"/>
    </xf>
    <xf numFmtId="0" fontId="0" fillId="0" borderId="5" xfId="0" applyBorder="1" applyAlignment="1">
      <alignment horizontal="center" wrapText="1"/>
    </xf>
    <xf numFmtId="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/>
    <xf numFmtId="4" fontId="9" fillId="5" borderId="18" xfId="0" applyNumberFormat="1" applyFont="1" applyFill="1" applyBorder="1"/>
    <xf numFmtId="4" fontId="9" fillId="5" borderId="17" xfId="0" applyNumberFormat="1" applyFont="1" applyFill="1" applyBorder="1"/>
    <xf numFmtId="0" fontId="0" fillId="8" borderId="0" xfId="0" applyFill="1"/>
    <xf numFmtId="0" fontId="0" fillId="10" borderId="5" xfId="0" applyFill="1" applyBorder="1"/>
    <xf numFmtId="2" fontId="0" fillId="10" borderId="5" xfId="0" applyNumberFormat="1" applyFill="1" applyBorder="1"/>
    <xf numFmtId="2" fontId="6" fillId="10" borderId="5" xfId="0" applyNumberFormat="1" applyFont="1" applyFill="1" applyBorder="1"/>
    <xf numFmtId="0" fontId="0" fillId="10" borderId="0" xfId="0" applyFill="1"/>
    <xf numFmtId="2" fontId="0" fillId="4" borderId="1" xfId="0" applyNumberFormat="1" applyFill="1" applyBorder="1"/>
    <xf numFmtId="2" fontId="0" fillId="7" borderId="3" xfId="0" applyNumberFormat="1" applyFill="1" applyBorder="1"/>
    <xf numFmtId="2" fontId="0" fillId="7" borderId="13" xfId="0" applyNumberFormat="1" applyFill="1" applyBorder="1"/>
    <xf numFmtId="2" fontId="0" fillId="4" borderId="5" xfId="0" applyNumberFormat="1" applyFill="1" applyBorder="1"/>
    <xf numFmtId="2" fontId="0" fillId="7" borderId="14" xfId="0" applyNumberFormat="1" applyFill="1" applyBorder="1"/>
    <xf numFmtId="4" fontId="0" fillId="7" borderId="3" xfId="0" applyNumberFormat="1" applyFill="1" applyBorder="1"/>
    <xf numFmtId="4" fontId="0" fillId="4" borderId="3" xfId="0" applyNumberFormat="1" applyFill="1" applyBorder="1"/>
    <xf numFmtId="4" fontId="0" fillId="7" borderId="13" xfId="0" applyNumberFormat="1" applyFill="1" applyBorder="1"/>
    <xf numFmtId="4" fontId="0" fillId="4" borderId="5" xfId="0" applyNumberFormat="1" applyFill="1" applyBorder="1"/>
    <xf numFmtId="4" fontId="0" fillId="7" borderId="14" xfId="0" applyNumberFormat="1" applyFill="1" applyBorder="1"/>
    <xf numFmtId="2" fontId="2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9" borderId="11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2" fontId="2" fillId="3" borderId="10" xfId="2" applyNumberFormat="1" applyFont="1" applyFill="1" applyBorder="1" applyAlignment="1">
      <alignment horizontal="center" vertical="center" wrapText="1"/>
    </xf>
    <xf numFmtId="2" fontId="2" fillId="3" borderId="8" xfId="2" applyNumberFormat="1" applyFont="1" applyFill="1" applyBorder="1" applyAlignment="1">
      <alignment horizontal="center" vertical="center" wrapText="1"/>
    </xf>
    <xf numFmtId="2" fontId="2" fillId="3" borderId="14" xfId="2" applyNumberFormat="1" applyFont="1" applyFill="1" applyBorder="1" applyAlignment="1">
      <alignment horizontal="center" vertical="center" wrapText="1"/>
    </xf>
    <xf numFmtId="2" fontId="1" fillId="3" borderId="2" xfId="2" applyNumberFormat="1" applyFont="1" applyFill="1" applyBorder="1" applyAlignment="1">
      <alignment horizontal="center" vertical="center" wrapText="1"/>
    </xf>
    <xf numFmtId="1" fontId="1" fillId="3" borderId="4" xfId="2" applyNumberFormat="1" applyFont="1" applyFill="1" applyBorder="1" applyAlignment="1">
      <alignment horizontal="center" vertical="center" wrapText="1"/>
    </xf>
    <xf numFmtId="1" fontId="1" fillId="3" borderId="7" xfId="2" applyNumberFormat="1" applyFont="1" applyFill="1" applyBorder="1" applyAlignment="1">
      <alignment horizontal="center" vertical="center" wrapText="1"/>
    </xf>
    <xf numFmtId="1" fontId="1" fillId="3" borderId="3" xfId="2" applyNumberFormat="1" applyFont="1" applyFill="1" applyBorder="1" applyAlignment="1">
      <alignment horizontal="center" vertical="center" wrapText="1"/>
    </xf>
    <xf numFmtId="2" fontId="1" fillId="3" borderId="1" xfId="2" applyNumberFormat="1" applyFont="1" applyFill="1" applyBorder="1" applyAlignment="1">
      <alignment horizontal="center" vertical="center" wrapText="1"/>
    </xf>
  </cellXfs>
  <cellStyles count="5">
    <cellStyle name="Excel_BuiltIn_Currency 1" xfId="1"/>
    <cellStyle name="Normalny" xfId="0" builtinId="0"/>
    <cellStyle name="Normalny 2" xfId="2"/>
    <cellStyle name="Normalny 3" xfId="3"/>
    <cellStyle name="Walutowy" xfId="4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view="pageBreakPreview" topLeftCell="A48" zoomScale="80" zoomScaleNormal="80" zoomScaleSheetLayoutView="80" workbookViewId="0">
      <selection activeCell="E63" sqref="E63"/>
    </sheetView>
  </sheetViews>
  <sheetFormatPr defaultColWidth="11.453125" defaultRowHeight="13" x14ac:dyDescent="0.3"/>
  <cols>
    <col min="1" max="1" width="5.453125" style="1" customWidth="1"/>
    <col min="2" max="2" width="73.54296875" style="2" customWidth="1"/>
    <col min="3" max="3" width="7.54296875" customWidth="1"/>
    <col min="4" max="4" width="7" style="3" customWidth="1"/>
    <col min="5" max="5" width="11.453125" customWidth="1"/>
    <col min="6" max="6" width="11.453125" style="4" customWidth="1"/>
    <col min="7" max="7" width="13.7265625" customWidth="1"/>
    <col min="8" max="8" width="13.81640625" customWidth="1"/>
  </cols>
  <sheetData>
    <row r="1" spans="1:11" x14ac:dyDescent="0.3">
      <c r="A1" s="20"/>
      <c r="B1" s="21"/>
      <c r="C1" s="22"/>
      <c r="D1" s="23"/>
      <c r="E1" s="24"/>
      <c r="F1" s="90"/>
      <c r="G1" s="90"/>
      <c r="H1" s="90"/>
    </row>
    <row r="2" spans="1:11" ht="26" x14ac:dyDescent="0.3">
      <c r="A2" s="43" t="s">
        <v>0</v>
      </c>
      <c r="B2" s="44" t="s">
        <v>1</v>
      </c>
      <c r="C2" s="44" t="s">
        <v>2</v>
      </c>
      <c r="D2" s="45" t="s">
        <v>3</v>
      </c>
      <c r="E2" s="46" t="s">
        <v>4</v>
      </c>
      <c r="F2" s="5" t="s">
        <v>70</v>
      </c>
      <c r="G2" s="6" t="s">
        <v>5</v>
      </c>
      <c r="H2" s="7" t="s">
        <v>6</v>
      </c>
    </row>
    <row r="3" spans="1:11" ht="12.75" customHeight="1" x14ac:dyDescent="0.25">
      <c r="A3" s="97" t="s">
        <v>7</v>
      </c>
      <c r="B3" s="98"/>
      <c r="C3" s="98"/>
      <c r="D3" s="99"/>
      <c r="E3" s="47"/>
      <c r="F3" s="30"/>
      <c r="G3" s="84">
        <f>SUM(G4:G6)</f>
        <v>0</v>
      </c>
      <c r="H3" s="31">
        <f>SUM(H4:H6)</f>
        <v>0</v>
      </c>
    </row>
    <row r="4" spans="1:11" ht="55.5" customHeight="1" x14ac:dyDescent="0.25">
      <c r="A4" s="9">
        <v>1</v>
      </c>
      <c r="B4" s="10" t="s">
        <v>20</v>
      </c>
      <c r="C4" s="11" t="s">
        <v>8</v>
      </c>
      <c r="D4" s="48">
        <v>8</v>
      </c>
      <c r="E4" s="49"/>
      <c r="F4" s="27">
        <v>50</v>
      </c>
      <c r="G4" s="85">
        <f>F4*E4</f>
        <v>0</v>
      </c>
      <c r="H4" s="79">
        <f>G4*1.08</f>
        <v>0</v>
      </c>
    </row>
    <row r="5" spans="1:11" ht="30" customHeight="1" x14ac:dyDescent="0.25">
      <c r="A5" s="8">
        <v>2</v>
      </c>
      <c r="B5" s="50" t="s">
        <v>21</v>
      </c>
      <c r="C5" s="13" t="s">
        <v>9</v>
      </c>
      <c r="D5" s="51">
        <v>8</v>
      </c>
      <c r="E5" s="52"/>
      <c r="F5" s="27">
        <v>50</v>
      </c>
      <c r="G5" s="85">
        <f>F5*E5</f>
        <v>0</v>
      </c>
      <c r="H5" s="79">
        <f>G5*1.08</f>
        <v>0</v>
      </c>
    </row>
    <row r="6" spans="1:11" ht="40.5" customHeight="1" x14ac:dyDescent="0.25">
      <c r="A6" s="9">
        <v>3</v>
      </c>
      <c r="B6" s="12" t="s">
        <v>22</v>
      </c>
      <c r="C6" s="13" t="s">
        <v>10</v>
      </c>
      <c r="D6" s="51">
        <v>8</v>
      </c>
      <c r="E6" s="49"/>
      <c r="F6" s="27">
        <v>50</v>
      </c>
      <c r="G6" s="85">
        <f>F6*E6</f>
        <v>0</v>
      </c>
      <c r="H6" s="79">
        <f>G6*1.08</f>
        <v>0</v>
      </c>
    </row>
    <row r="7" spans="1:11" ht="12.75" customHeight="1" x14ac:dyDescent="0.3">
      <c r="A7" s="100" t="s">
        <v>11</v>
      </c>
      <c r="B7" s="100"/>
      <c r="C7" s="100"/>
      <c r="D7" s="100"/>
      <c r="E7" s="53"/>
      <c r="F7" s="28"/>
      <c r="G7" s="84">
        <f>SUM(G8:G9)</f>
        <v>0</v>
      </c>
      <c r="H7" s="80">
        <f>SUM(H8:H9)</f>
        <v>0</v>
      </c>
    </row>
    <row r="8" spans="1:11" ht="17.25" customHeight="1" x14ac:dyDescent="0.25">
      <c r="A8" s="54">
        <v>1</v>
      </c>
      <c r="B8" s="12" t="s">
        <v>19</v>
      </c>
      <c r="C8" s="13" t="s">
        <v>8</v>
      </c>
      <c r="D8" s="51">
        <v>23</v>
      </c>
      <c r="E8" s="55"/>
      <c r="F8" s="27">
        <v>1500</v>
      </c>
      <c r="G8" s="85">
        <f t="shared" ref="G8:G9" si="0">F8*E8</f>
        <v>0</v>
      </c>
      <c r="H8" s="79">
        <f>G8*1.23</f>
        <v>0</v>
      </c>
    </row>
    <row r="9" spans="1:11" ht="33" customHeight="1" x14ac:dyDescent="0.25">
      <c r="A9" s="56">
        <v>2</v>
      </c>
      <c r="B9" s="12" t="s">
        <v>62</v>
      </c>
      <c r="C9" s="13" t="s">
        <v>8</v>
      </c>
      <c r="D9" s="51">
        <v>23</v>
      </c>
      <c r="E9" s="49"/>
      <c r="F9" s="27">
        <v>50</v>
      </c>
      <c r="G9" s="85">
        <f t="shared" si="0"/>
        <v>0</v>
      </c>
      <c r="H9" s="79">
        <f>G9*1.23</f>
        <v>0</v>
      </c>
    </row>
    <row r="10" spans="1:11" ht="12.75" customHeight="1" x14ac:dyDescent="0.3">
      <c r="A10" s="96" t="s">
        <v>12</v>
      </c>
      <c r="B10" s="96"/>
      <c r="C10" s="96"/>
      <c r="D10" s="96"/>
      <c r="E10" s="57"/>
      <c r="F10" s="40"/>
      <c r="G10" s="86">
        <f>SUM(G11)</f>
        <v>0</v>
      </c>
      <c r="H10" s="81">
        <f>SUM(H11)</f>
        <v>0</v>
      </c>
    </row>
    <row r="11" spans="1:11" ht="38.25" customHeight="1" x14ac:dyDescent="0.25">
      <c r="A11" s="58">
        <v>1</v>
      </c>
      <c r="B11" s="29" t="s">
        <v>63</v>
      </c>
      <c r="C11" s="59" t="s">
        <v>9</v>
      </c>
      <c r="D11" s="60">
        <v>8</v>
      </c>
      <c r="E11" s="61"/>
      <c r="F11" s="27">
        <v>800</v>
      </c>
      <c r="G11" s="87">
        <f>E11*F11</f>
        <v>0</v>
      </c>
      <c r="H11" s="82">
        <f>G11*1.08</f>
        <v>0</v>
      </c>
    </row>
    <row r="12" spans="1:11" x14ac:dyDescent="0.3">
      <c r="A12" s="93" t="s">
        <v>13</v>
      </c>
      <c r="B12" s="94"/>
      <c r="C12" s="94"/>
      <c r="D12" s="95"/>
      <c r="E12" s="41"/>
      <c r="F12" s="42"/>
      <c r="G12" s="88">
        <f>SUM(G13:G25)</f>
        <v>0</v>
      </c>
      <c r="H12" s="83">
        <f>SUM(H13:H25)</f>
        <v>0</v>
      </c>
      <c r="I12" s="91"/>
      <c r="J12" s="92"/>
      <c r="K12" s="92"/>
    </row>
    <row r="13" spans="1:11" ht="78" customHeight="1" x14ac:dyDescent="0.25">
      <c r="A13" s="19">
        <v>1</v>
      </c>
      <c r="B13" s="39" t="s">
        <v>64</v>
      </c>
      <c r="C13" s="15" t="s">
        <v>8</v>
      </c>
      <c r="D13" s="16">
        <v>8</v>
      </c>
      <c r="E13" s="26"/>
      <c r="F13" s="27">
        <v>100</v>
      </c>
      <c r="G13" s="85">
        <f>F13*E13</f>
        <v>0</v>
      </c>
      <c r="H13" s="79">
        <f>G13*1.08</f>
        <v>0</v>
      </c>
      <c r="I13" s="91"/>
      <c r="J13" s="92"/>
      <c r="K13" s="92"/>
    </row>
    <row r="14" spans="1:11" ht="78" customHeight="1" x14ac:dyDescent="0.25">
      <c r="A14" s="19">
        <v>2</v>
      </c>
      <c r="B14" s="14" t="s">
        <v>23</v>
      </c>
      <c r="C14" s="15" t="s">
        <v>8</v>
      </c>
      <c r="D14" s="16">
        <v>8</v>
      </c>
      <c r="E14" s="26"/>
      <c r="F14" s="27">
        <v>80</v>
      </c>
      <c r="G14" s="85">
        <f t="shared" ref="G14:G25" si="1">F14*E14</f>
        <v>0</v>
      </c>
      <c r="H14" s="79">
        <f t="shared" ref="H14:H25" si="2">G14*1.08</f>
        <v>0</v>
      </c>
      <c r="I14" s="91"/>
      <c r="J14" s="92"/>
      <c r="K14" s="92"/>
    </row>
    <row r="15" spans="1:11" ht="105" customHeight="1" x14ac:dyDescent="0.25">
      <c r="A15" s="19">
        <v>3</v>
      </c>
      <c r="B15" s="14" t="s">
        <v>24</v>
      </c>
      <c r="C15" s="15" t="s">
        <v>9</v>
      </c>
      <c r="D15" s="16">
        <v>8</v>
      </c>
      <c r="E15" s="26"/>
      <c r="F15" s="27">
        <v>100</v>
      </c>
      <c r="G15" s="85">
        <f t="shared" si="1"/>
        <v>0</v>
      </c>
      <c r="H15" s="79">
        <f t="shared" si="2"/>
        <v>0</v>
      </c>
      <c r="I15" s="91"/>
      <c r="J15" s="92"/>
      <c r="K15" s="92"/>
    </row>
    <row r="16" spans="1:11" ht="93" customHeight="1" x14ac:dyDescent="0.25">
      <c r="A16" s="19">
        <v>4</v>
      </c>
      <c r="B16" s="14" t="s">
        <v>25</v>
      </c>
      <c r="C16" s="15" t="s">
        <v>9</v>
      </c>
      <c r="D16" s="16">
        <v>8</v>
      </c>
      <c r="E16" s="26"/>
      <c r="F16" s="27">
        <v>20</v>
      </c>
      <c r="G16" s="85">
        <f t="shared" si="1"/>
        <v>0</v>
      </c>
      <c r="H16" s="79">
        <f t="shared" si="2"/>
        <v>0</v>
      </c>
      <c r="I16" s="91"/>
      <c r="J16" s="92"/>
      <c r="K16" s="92"/>
    </row>
    <row r="17" spans="1:11" ht="53.25" customHeight="1" x14ac:dyDescent="0.25">
      <c r="A17" s="19">
        <v>5</v>
      </c>
      <c r="B17" s="14" t="s">
        <v>26</v>
      </c>
      <c r="C17" s="15" t="s">
        <v>9</v>
      </c>
      <c r="D17" s="16">
        <v>23</v>
      </c>
      <c r="E17" s="26"/>
      <c r="F17" s="27">
        <v>28</v>
      </c>
      <c r="G17" s="85">
        <f t="shared" si="1"/>
        <v>0</v>
      </c>
      <c r="H17" s="79">
        <f>G17*1.23</f>
        <v>0</v>
      </c>
      <c r="I17" s="91"/>
      <c r="J17" s="92"/>
      <c r="K17" s="92"/>
    </row>
    <row r="18" spans="1:11" ht="53.25" customHeight="1" x14ac:dyDescent="0.25">
      <c r="A18" s="19">
        <v>6</v>
      </c>
      <c r="B18" s="14" t="s">
        <v>27</v>
      </c>
      <c r="C18" s="15" t="s">
        <v>9</v>
      </c>
      <c r="D18" s="16">
        <v>23</v>
      </c>
      <c r="E18" s="26"/>
      <c r="F18" s="27">
        <v>26</v>
      </c>
      <c r="G18" s="85">
        <f t="shared" si="1"/>
        <v>0</v>
      </c>
      <c r="H18" s="79">
        <f>G18*1.23</f>
        <v>0</v>
      </c>
      <c r="I18" s="91"/>
      <c r="J18" s="92"/>
      <c r="K18" s="92"/>
    </row>
    <row r="19" spans="1:11" ht="103.5" customHeight="1" x14ac:dyDescent="0.25">
      <c r="A19" s="19">
        <v>7</v>
      </c>
      <c r="B19" s="14" t="s">
        <v>28</v>
      </c>
      <c r="C19" s="15" t="s">
        <v>9</v>
      </c>
      <c r="D19" s="16">
        <v>8</v>
      </c>
      <c r="E19" s="26"/>
      <c r="F19" s="27">
        <v>32</v>
      </c>
      <c r="G19" s="85">
        <f t="shared" si="1"/>
        <v>0</v>
      </c>
      <c r="H19" s="79">
        <f t="shared" si="2"/>
        <v>0</v>
      </c>
      <c r="I19" s="91"/>
      <c r="J19" s="92"/>
      <c r="K19" s="92"/>
    </row>
    <row r="20" spans="1:11" ht="118.5" customHeight="1" x14ac:dyDescent="0.25">
      <c r="A20" s="19">
        <v>8</v>
      </c>
      <c r="B20" s="14" t="s">
        <v>29</v>
      </c>
      <c r="C20" s="15" t="s">
        <v>9</v>
      </c>
      <c r="D20" s="16">
        <v>8</v>
      </c>
      <c r="E20" s="26"/>
      <c r="F20" s="27">
        <v>427.8</v>
      </c>
      <c r="G20" s="85">
        <f t="shared" si="1"/>
        <v>0</v>
      </c>
      <c r="H20" s="79">
        <f t="shared" si="2"/>
        <v>0</v>
      </c>
      <c r="I20" s="91"/>
      <c r="J20" s="92"/>
      <c r="K20" s="92"/>
    </row>
    <row r="21" spans="1:11" ht="117.75" customHeight="1" x14ac:dyDescent="0.25">
      <c r="A21" s="19">
        <v>9</v>
      </c>
      <c r="B21" s="14" t="s">
        <v>30</v>
      </c>
      <c r="C21" s="15" t="s">
        <v>9</v>
      </c>
      <c r="D21" s="16">
        <v>8</v>
      </c>
      <c r="E21" s="26"/>
      <c r="F21" s="27">
        <v>225</v>
      </c>
      <c r="G21" s="85">
        <f t="shared" si="1"/>
        <v>0</v>
      </c>
      <c r="H21" s="79">
        <f t="shared" si="2"/>
        <v>0</v>
      </c>
      <c r="I21" s="91"/>
      <c r="J21" s="92"/>
      <c r="K21" s="92"/>
    </row>
    <row r="22" spans="1:11" ht="105" customHeight="1" x14ac:dyDescent="0.25">
      <c r="A22" s="19">
        <v>10</v>
      </c>
      <c r="B22" s="14" t="s">
        <v>65</v>
      </c>
      <c r="C22" s="15" t="s">
        <v>9</v>
      </c>
      <c r="D22" s="16">
        <v>8</v>
      </c>
      <c r="E22" s="26"/>
      <c r="F22" s="27">
        <v>298</v>
      </c>
      <c r="G22" s="85">
        <f t="shared" si="1"/>
        <v>0</v>
      </c>
      <c r="H22" s="79">
        <f t="shared" si="2"/>
        <v>0</v>
      </c>
      <c r="I22" s="91"/>
      <c r="J22" s="92"/>
      <c r="K22" s="92"/>
    </row>
    <row r="23" spans="1:11" ht="91.5" customHeight="1" x14ac:dyDescent="0.25">
      <c r="A23" s="19">
        <v>11</v>
      </c>
      <c r="B23" s="14" t="s">
        <v>33</v>
      </c>
      <c r="C23" s="15" t="s">
        <v>9</v>
      </c>
      <c r="D23" s="16">
        <v>8</v>
      </c>
      <c r="E23" s="26"/>
      <c r="F23" s="27">
        <v>5</v>
      </c>
      <c r="G23" s="85">
        <f t="shared" si="1"/>
        <v>0</v>
      </c>
      <c r="H23" s="79">
        <f t="shared" si="2"/>
        <v>0</v>
      </c>
      <c r="I23" s="91"/>
      <c r="J23" s="92"/>
      <c r="K23" s="92"/>
    </row>
    <row r="24" spans="1:11" ht="53.25" customHeight="1" x14ac:dyDescent="0.25">
      <c r="A24" s="19">
        <v>12</v>
      </c>
      <c r="B24" s="14" t="s">
        <v>66</v>
      </c>
      <c r="C24" s="15" t="s">
        <v>9</v>
      </c>
      <c r="D24" s="16">
        <v>8</v>
      </c>
      <c r="E24" s="26"/>
      <c r="F24" s="27">
        <v>5</v>
      </c>
      <c r="G24" s="85">
        <f t="shared" si="1"/>
        <v>0</v>
      </c>
      <c r="H24" s="79">
        <f t="shared" si="2"/>
        <v>0</v>
      </c>
      <c r="I24" s="91"/>
      <c r="J24" s="92"/>
      <c r="K24" s="92"/>
    </row>
    <row r="25" spans="1:11" ht="63.75" customHeight="1" x14ac:dyDescent="0.25">
      <c r="A25" s="19">
        <v>13</v>
      </c>
      <c r="B25" s="14" t="s">
        <v>35</v>
      </c>
      <c r="C25" s="15" t="s">
        <v>9</v>
      </c>
      <c r="D25" s="16">
        <v>8</v>
      </c>
      <c r="E25" s="26"/>
      <c r="F25" s="27">
        <v>5</v>
      </c>
      <c r="G25" s="85">
        <f t="shared" si="1"/>
        <v>0</v>
      </c>
      <c r="H25" s="79">
        <f t="shared" si="2"/>
        <v>0</v>
      </c>
      <c r="I25" s="91"/>
      <c r="J25" s="92"/>
      <c r="K25" s="92"/>
    </row>
    <row r="26" spans="1:11" ht="12.75" customHeight="1" x14ac:dyDescent="0.3">
      <c r="A26" s="89" t="s">
        <v>36</v>
      </c>
      <c r="B26" s="89"/>
      <c r="C26" s="89"/>
      <c r="D26" s="89"/>
      <c r="E26" s="25"/>
      <c r="F26" s="28"/>
      <c r="G26" s="84">
        <f>SUM(G27:G31)</f>
        <v>0</v>
      </c>
      <c r="H26" s="80">
        <f>SUM(H27:H31)</f>
        <v>0</v>
      </c>
    </row>
    <row r="27" spans="1:11" ht="69" customHeight="1" x14ac:dyDescent="0.25">
      <c r="A27" s="19">
        <v>1</v>
      </c>
      <c r="B27" s="39" t="s">
        <v>56</v>
      </c>
      <c r="C27" s="15" t="s">
        <v>8</v>
      </c>
      <c r="D27" s="16">
        <v>8</v>
      </c>
      <c r="E27" s="26"/>
      <c r="F27" s="27">
        <v>5</v>
      </c>
      <c r="G27" s="85">
        <f>F27*E27</f>
        <v>0</v>
      </c>
      <c r="H27" s="79">
        <f>G27*1.08</f>
        <v>0</v>
      </c>
    </row>
    <row r="28" spans="1:11" ht="71.25" customHeight="1" x14ac:dyDescent="0.25">
      <c r="A28" s="19">
        <v>2</v>
      </c>
      <c r="B28" s="14" t="s">
        <v>57</v>
      </c>
      <c r="C28" s="15" t="s">
        <v>8</v>
      </c>
      <c r="D28" s="16">
        <v>8</v>
      </c>
      <c r="E28" s="26"/>
      <c r="F28" s="27">
        <v>30</v>
      </c>
      <c r="G28" s="85">
        <f t="shared" ref="G28:G53" si="3">F28*E28</f>
        <v>0</v>
      </c>
      <c r="H28" s="79">
        <f t="shared" ref="H28:H53" si="4">G28*1.08</f>
        <v>0</v>
      </c>
    </row>
    <row r="29" spans="1:11" ht="69" customHeight="1" x14ac:dyDescent="0.25">
      <c r="A29" s="19">
        <v>3</v>
      </c>
      <c r="B29" s="14" t="s">
        <v>58</v>
      </c>
      <c r="C29" s="15" t="s">
        <v>9</v>
      </c>
      <c r="D29" s="16">
        <v>8</v>
      </c>
      <c r="E29" s="26"/>
      <c r="F29" s="27">
        <v>20</v>
      </c>
      <c r="G29" s="85">
        <f t="shared" si="3"/>
        <v>0</v>
      </c>
      <c r="H29" s="79">
        <f t="shared" si="4"/>
        <v>0</v>
      </c>
    </row>
    <row r="30" spans="1:11" ht="67.5" customHeight="1" x14ac:dyDescent="0.25">
      <c r="A30" s="19">
        <v>4</v>
      </c>
      <c r="B30" s="14" t="s">
        <v>59</v>
      </c>
      <c r="C30" s="15" t="s">
        <v>9</v>
      </c>
      <c r="D30" s="16">
        <v>8</v>
      </c>
      <c r="E30" s="26"/>
      <c r="F30" s="27">
        <v>20</v>
      </c>
      <c r="G30" s="85">
        <f t="shared" si="3"/>
        <v>0</v>
      </c>
      <c r="H30" s="79">
        <f t="shared" si="4"/>
        <v>0</v>
      </c>
    </row>
    <row r="31" spans="1:11" ht="66.75" customHeight="1" x14ac:dyDescent="0.25">
      <c r="A31" s="19">
        <v>5</v>
      </c>
      <c r="B31" s="14" t="s">
        <v>60</v>
      </c>
      <c r="C31" s="15" t="s">
        <v>9</v>
      </c>
      <c r="D31" s="16">
        <v>8</v>
      </c>
      <c r="E31" s="26"/>
      <c r="F31" s="27">
        <v>10</v>
      </c>
      <c r="G31" s="85">
        <f t="shared" si="3"/>
        <v>0</v>
      </c>
      <c r="H31" s="79">
        <f>G31*1.08</f>
        <v>0</v>
      </c>
    </row>
    <row r="32" spans="1:11" ht="12.75" customHeight="1" x14ac:dyDescent="0.3">
      <c r="A32" s="89" t="s">
        <v>14</v>
      </c>
      <c r="B32" s="89"/>
      <c r="C32" s="89"/>
      <c r="D32" s="89"/>
      <c r="E32" s="25"/>
      <c r="F32" s="28"/>
      <c r="G32" s="84">
        <f>SUM(G33:G34)</f>
        <v>0</v>
      </c>
      <c r="H32" s="80">
        <f>SUM(H33:H34)</f>
        <v>0</v>
      </c>
    </row>
    <row r="33" spans="1:8" ht="19.5" customHeight="1" x14ac:dyDescent="0.25">
      <c r="A33" s="19">
        <v>1</v>
      </c>
      <c r="B33" s="14" t="s">
        <v>37</v>
      </c>
      <c r="C33" s="15" t="s">
        <v>9</v>
      </c>
      <c r="D33" s="16">
        <v>8</v>
      </c>
      <c r="E33" s="26"/>
      <c r="F33" s="27">
        <v>20</v>
      </c>
      <c r="G33" s="85">
        <f t="shared" si="3"/>
        <v>0</v>
      </c>
      <c r="H33" s="79">
        <f>G33*1.08</f>
        <v>0</v>
      </c>
    </row>
    <row r="34" spans="1:8" ht="30.75" customHeight="1" x14ac:dyDescent="0.25">
      <c r="A34" s="19">
        <v>2</v>
      </c>
      <c r="B34" s="14" t="s">
        <v>38</v>
      </c>
      <c r="C34" s="15" t="s">
        <v>9</v>
      </c>
      <c r="D34" s="16">
        <v>8</v>
      </c>
      <c r="E34" s="26"/>
      <c r="F34" s="27">
        <v>15</v>
      </c>
      <c r="G34" s="85">
        <f t="shared" si="3"/>
        <v>0</v>
      </c>
      <c r="H34" s="79">
        <f t="shared" si="4"/>
        <v>0</v>
      </c>
    </row>
    <row r="35" spans="1:8" ht="12.75" customHeight="1" x14ac:dyDescent="0.3">
      <c r="A35" s="89" t="s">
        <v>15</v>
      </c>
      <c r="B35" s="89"/>
      <c r="C35" s="89"/>
      <c r="D35" s="89"/>
      <c r="E35" s="25"/>
      <c r="F35" s="28"/>
      <c r="G35" s="84">
        <f>SUM(G36:G37)</f>
        <v>0</v>
      </c>
      <c r="H35" s="80">
        <f>SUM(H36:H37)</f>
        <v>0</v>
      </c>
    </row>
    <row r="36" spans="1:8" ht="66" customHeight="1" x14ac:dyDescent="0.25">
      <c r="A36" s="19">
        <v>1</v>
      </c>
      <c r="B36" s="14" t="s">
        <v>31</v>
      </c>
      <c r="C36" s="15" t="s">
        <v>8</v>
      </c>
      <c r="D36" s="16">
        <v>8</v>
      </c>
      <c r="E36" s="26"/>
      <c r="F36" s="27">
        <v>50</v>
      </c>
      <c r="G36" s="85">
        <f t="shared" ref="G36:G37" si="5">F36*E36</f>
        <v>0</v>
      </c>
      <c r="H36" s="79">
        <f t="shared" ref="H36:H37" si="6">G36*1.08</f>
        <v>0</v>
      </c>
    </row>
    <row r="37" spans="1:8" ht="51.75" customHeight="1" x14ac:dyDescent="0.25">
      <c r="A37" s="19">
        <v>2</v>
      </c>
      <c r="B37" s="14" t="s">
        <v>32</v>
      </c>
      <c r="C37" s="15" t="s">
        <v>8</v>
      </c>
      <c r="D37" s="16">
        <v>8</v>
      </c>
      <c r="E37" s="26"/>
      <c r="F37" s="27">
        <v>80</v>
      </c>
      <c r="G37" s="85">
        <f t="shared" si="5"/>
        <v>0</v>
      </c>
      <c r="H37" s="79">
        <f t="shared" si="6"/>
        <v>0</v>
      </c>
    </row>
    <row r="38" spans="1:8" ht="12.75" customHeight="1" x14ac:dyDescent="0.3">
      <c r="A38" s="89" t="s">
        <v>16</v>
      </c>
      <c r="B38" s="89"/>
      <c r="C38" s="89"/>
      <c r="D38" s="89"/>
      <c r="E38" s="25"/>
      <c r="F38" s="28"/>
      <c r="G38" s="84">
        <f>SUM(G39)</f>
        <v>0</v>
      </c>
      <c r="H38" s="80">
        <f>SUM(H39)</f>
        <v>0</v>
      </c>
    </row>
    <row r="39" spans="1:8" ht="111" customHeight="1" x14ac:dyDescent="0.25">
      <c r="A39" s="19">
        <v>1</v>
      </c>
      <c r="B39" s="14" t="s">
        <v>34</v>
      </c>
      <c r="C39" s="15" t="s">
        <v>9</v>
      </c>
      <c r="D39" s="16">
        <v>8</v>
      </c>
      <c r="E39" s="26"/>
      <c r="F39" s="27">
        <v>50</v>
      </c>
      <c r="G39" s="85">
        <f t="shared" ref="G39" si="7">F39*E39</f>
        <v>0</v>
      </c>
      <c r="H39" s="79">
        <f t="shared" ref="H39" si="8">G39*1.08</f>
        <v>0</v>
      </c>
    </row>
    <row r="40" spans="1:8" ht="12.75" customHeight="1" x14ac:dyDescent="0.3">
      <c r="A40" s="89" t="s">
        <v>17</v>
      </c>
      <c r="B40" s="89"/>
      <c r="C40" s="89"/>
      <c r="D40" s="89"/>
      <c r="E40" s="25"/>
      <c r="F40" s="28"/>
      <c r="G40" s="84">
        <f>SUM(G41:G53)</f>
        <v>0</v>
      </c>
      <c r="H40" s="80">
        <f>SUM(H41:H53)</f>
        <v>0</v>
      </c>
    </row>
    <row r="41" spans="1:8" ht="21" customHeight="1" x14ac:dyDescent="0.25">
      <c r="A41" s="19">
        <v>1</v>
      </c>
      <c r="B41" s="14" t="s">
        <v>39</v>
      </c>
      <c r="C41" s="15" t="s">
        <v>9</v>
      </c>
      <c r="D41" s="16">
        <v>8</v>
      </c>
      <c r="E41" s="26"/>
      <c r="F41" s="27">
        <v>50</v>
      </c>
      <c r="G41" s="85">
        <f t="shared" si="3"/>
        <v>0</v>
      </c>
      <c r="H41" s="79">
        <f t="shared" si="4"/>
        <v>0</v>
      </c>
    </row>
    <row r="42" spans="1:8" ht="22.5" customHeight="1" x14ac:dyDescent="0.25">
      <c r="A42" s="19">
        <v>2</v>
      </c>
      <c r="B42" s="14" t="s">
        <v>40</v>
      </c>
      <c r="C42" s="15" t="s">
        <v>9</v>
      </c>
      <c r="D42" s="16">
        <v>8</v>
      </c>
      <c r="E42" s="26"/>
      <c r="F42" s="27">
        <v>100</v>
      </c>
      <c r="G42" s="85">
        <f t="shared" si="3"/>
        <v>0</v>
      </c>
      <c r="H42" s="79">
        <f t="shared" si="4"/>
        <v>0</v>
      </c>
    </row>
    <row r="43" spans="1:8" ht="26.25" customHeight="1" x14ac:dyDescent="0.25">
      <c r="A43" s="19">
        <v>3</v>
      </c>
      <c r="B43" s="14" t="s">
        <v>41</v>
      </c>
      <c r="C43" s="15" t="s">
        <v>9</v>
      </c>
      <c r="D43" s="16">
        <v>8</v>
      </c>
      <c r="E43" s="26"/>
      <c r="F43" s="27">
        <v>100</v>
      </c>
      <c r="G43" s="85">
        <f t="shared" si="3"/>
        <v>0</v>
      </c>
      <c r="H43" s="79">
        <f t="shared" si="4"/>
        <v>0</v>
      </c>
    </row>
    <row r="44" spans="1:8" ht="22.5" customHeight="1" x14ac:dyDescent="0.25">
      <c r="A44" s="19">
        <v>4</v>
      </c>
      <c r="B44" s="14" t="s">
        <v>42</v>
      </c>
      <c r="C44" s="15" t="s">
        <v>9</v>
      </c>
      <c r="D44" s="16">
        <v>8</v>
      </c>
      <c r="E44" s="26"/>
      <c r="F44" s="27">
        <v>20</v>
      </c>
      <c r="G44" s="85">
        <f t="shared" si="3"/>
        <v>0</v>
      </c>
      <c r="H44" s="79">
        <f t="shared" si="4"/>
        <v>0</v>
      </c>
    </row>
    <row r="45" spans="1:8" ht="21.75" customHeight="1" x14ac:dyDescent="0.25">
      <c r="A45" s="19">
        <v>5</v>
      </c>
      <c r="B45" s="62" t="s">
        <v>43</v>
      </c>
      <c r="C45" s="15" t="s">
        <v>9</v>
      </c>
      <c r="D45" s="16">
        <v>8</v>
      </c>
      <c r="E45" s="26"/>
      <c r="F45" s="27">
        <v>10</v>
      </c>
      <c r="G45" s="85">
        <f t="shared" si="3"/>
        <v>0</v>
      </c>
      <c r="H45" s="79">
        <f t="shared" si="4"/>
        <v>0</v>
      </c>
    </row>
    <row r="46" spans="1:8" ht="22.5" customHeight="1" x14ac:dyDescent="0.25">
      <c r="A46" s="63">
        <v>6</v>
      </c>
      <c r="B46" s="64" t="s">
        <v>44</v>
      </c>
      <c r="C46" s="17" t="s">
        <v>9</v>
      </c>
      <c r="D46" s="18">
        <v>8</v>
      </c>
      <c r="E46" s="65"/>
      <c r="F46" s="66">
        <v>10</v>
      </c>
      <c r="G46" s="85">
        <f t="shared" si="3"/>
        <v>0</v>
      </c>
      <c r="H46" s="79">
        <f t="shared" si="4"/>
        <v>0</v>
      </c>
    </row>
    <row r="47" spans="1:8" ht="20.25" customHeight="1" x14ac:dyDescent="0.25">
      <c r="A47" s="69">
        <v>7</v>
      </c>
      <c r="B47" s="67" t="s">
        <v>45</v>
      </c>
      <c r="C47" s="70" t="s">
        <v>9</v>
      </c>
      <c r="D47" s="68">
        <v>8</v>
      </c>
      <c r="E47" s="27"/>
      <c r="F47" s="71">
        <v>25</v>
      </c>
      <c r="G47" s="85">
        <f t="shared" si="3"/>
        <v>0</v>
      </c>
      <c r="H47" s="79">
        <f t="shared" si="4"/>
        <v>0</v>
      </c>
    </row>
    <row r="48" spans="1:8" ht="21" customHeight="1" x14ac:dyDescent="0.25">
      <c r="A48" s="69">
        <v>8</v>
      </c>
      <c r="B48" s="67" t="s">
        <v>46</v>
      </c>
      <c r="C48" s="70" t="s">
        <v>9</v>
      </c>
      <c r="D48" s="68">
        <v>8</v>
      </c>
      <c r="E48" s="36"/>
      <c r="F48" s="71">
        <v>70</v>
      </c>
      <c r="G48" s="85">
        <f t="shared" si="3"/>
        <v>0</v>
      </c>
      <c r="H48" s="79">
        <f t="shared" si="4"/>
        <v>0</v>
      </c>
    </row>
    <row r="49" spans="1:8" ht="19.5" customHeight="1" x14ac:dyDescent="0.25">
      <c r="A49" s="69">
        <v>9</v>
      </c>
      <c r="B49" s="67" t="s">
        <v>47</v>
      </c>
      <c r="C49" s="70" t="s">
        <v>9</v>
      </c>
      <c r="D49" s="68">
        <v>8</v>
      </c>
      <c r="E49" s="36"/>
      <c r="F49" s="71">
        <v>70</v>
      </c>
      <c r="G49" s="85">
        <f t="shared" si="3"/>
        <v>0</v>
      </c>
      <c r="H49" s="79">
        <f t="shared" si="4"/>
        <v>0</v>
      </c>
    </row>
    <row r="50" spans="1:8" ht="20.25" customHeight="1" x14ac:dyDescent="0.25">
      <c r="A50" s="69">
        <v>10</v>
      </c>
      <c r="B50" s="67" t="s">
        <v>48</v>
      </c>
      <c r="C50" s="70" t="s">
        <v>8</v>
      </c>
      <c r="D50" s="68">
        <v>23</v>
      </c>
      <c r="E50" s="36"/>
      <c r="F50" s="71">
        <v>3500</v>
      </c>
      <c r="G50" s="85">
        <f t="shared" si="3"/>
        <v>0</v>
      </c>
      <c r="H50" s="79">
        <f t="shared" si="4"/>
        <v>0</v>
      </c>
    </row>
    <row r="51" spans="1:8" ht="21" customHeight="1" x14ac:dyDescent="0.25">
      <c r="A51" s="69">
        <v>11</v>
      </c>
      <c r="B51" s="67" t="s">
        <v>49</v>
      </c>
      <c r="C51" s="70" t="s">
        <v>8</v>
      </c>
      <c r="D51" s="68">
        <v>23</v>
      </c>
      <c r="E51" s="36"/>
      <c r="F51" s="71">
        <v>3500</v>
      </c>
      <c r="G51" s="85">
        <f t="shared" si="3"/>
        <v>0</v>
      </c>
      <c r="H51" s="79">
        <f t="shared" si="4"/>
        <v>0</v>
      </c>
    </row>
    <row r="52" spans="1:8" ht="20.25" customHeight="1" x14ac:dyDescent="0.25">
      <c r="A52" s="69">
        <v>12</v>
      </c>
      <c r="B52" s="67" t="s">
        <v>50</v>
      </c>
      <c r="C52" s="70" t="s">
        <v>8</v>
      </c>
      <c r="D52" s="68">
        <v>23</v>
      </c>
      <c r="E52" s="36"/>
      <c r="F52" s="71">
        <v>1000</v>
      </c>
      <c r="G52" s="85">
        <f t="shared" si="3"/>
        <v>0</v>
      </c>
      <c r="H52" s="79">
        <f t="shared" si="4"/>
        <v>0</v>
      </c>
    </row>
    <row r="53" spans="1:8" ht="21" customHeight="1" x14ac:dyDescent="0.25">
      <c r="A53" s="69">
        <v>13</v>
      </c>
      <c r="B53" s="67" t="s">
        <v>51</v>
      </c>
      <c r="C53" s="70" t="s">
        <v>8</v>
      </c>
      <c r="D53" s="68">
        <v>23</v>
      </c>
      <c r="E53" s="36"/>
      <c r="F53" s="71">
        <v>1000</v>
      </c>
      <c r="G53" s="85">
        <f t="shared" si="3"/>
        <v>0</v>
      </c>
      <c r="H53" s="79">
        <f t="shared" si="4"/>
        <v>0</v>
      </c>
    </row>
    <row r="54" spans="1:8" ht="12.75" customHeight="1" x14ac:dyDescent="0.3">
      <c r="A54" s="89" t="s">
        <v>18</v>
      </c>
      <c r="B54" s="89"/>
      <c r="C54" s="89"/>
      <c r="D54" s="89"/>
      <c r="E54" s="25"/>
      <c r="F54" s="28"/>
      <c r="G54" s="84">
        <f>SUM(G55:G57)</f>
        <v>0</v>
      </c>
      <c r="H54" s="80">
        <f>SUM(H55:H57)</f>
        <v>0</v>
      </c>
    </row>
    <row r="55" spans="1:8" ht="70.5" customHeight="1" x14ac:dyDescent="0.25">
      <c r="A55" s="19">
        <v>1</v>
      </c>
      <c r="B55" s="14" t="s">
        <v>53</v>
      </c>
      <c r="C55" s="15" t="s">
        <v>9</v>
      </c>
      <c r="D55" s="16">
        <v>8</v>
      </c>
      <c r="E55" s="26"/>
      <c r="F55" s="27">
        <v>5</v>
      </c>
      <c r="G55" s="85">
        <f t="shared" ref="G55:G57" si="9">F55*E55</f>
        <v>0</v>
      </c>
      <c r="H55" s="79">
        <f t="shared" ref="H55:H57" si="10">G55*1.08</f>
        <v>0</v>
      </c>
    </row>
    <row r="56" spans="1:8" ht="59.25" customHeight="1" x14ac:dyDescent="0.25">
      <c r="A56" s="19">
        <v>2</v>
      </c>
      <c r="B56" s="14" t="s">
        <v>54</v>
      </c>
      <c r="C56" s="15" t="s">
        <v>55</v>
      </c>
      <c r="D56" s="16">
        <v>23</v>
      </c>
      <c r="E56" s="26"/>
      <c r="F56" s="27">
        <v>2</v>
      </c>
      <c r="G56" s="85">
        <f t="shared" si="9"/>
        <v>0</v>
      </c>
      <c r="H56" s="79">
        <f>G56*1.23</f>
        <v>0</v>
      </c>
    </row>
    <row r="57" spans="1:8" ht="84" customHeight="1" x14ac:dyDescent="0.25">
      <c r="A57" s="19">
        <v>3</v>
      </c>
      <c r="B57" s="14" t="s">
        <v>52</v>
      </c>
      <c r="C57" s="15" t="s">
        <v>9</v>
      </c>
      <c r="D57" s="16">
        <v>8</v>
      </c>
      <c r="E57" s="26"/>
      <c r="F57" s="27">
        <v>15</v>
      </c>
      <c r="G57" s="85">
        <f t="shared" si="9"/>
        <v>0</v>
      </c>
      <c r="H57" s="79">
        <f t="shared" si="10"/>
        <v>0</v>
      </c>
    </row>
    <row r="58" spans="1:8" ht="12.75" customHeight="1" x14ac:dyDescent="0.3">
      <c r="A58" s="89" t="s">
        <v>67</v>
      </c>
      <c r="B58" s="89"/>
      <c r="C58" s="89"/>
      <c r="D58" s="89"/>
      <c r="E58" s="25"/>
      <c r="F58" s="28"/>
      <c r="G58" s="84">
        <f>SUM(G59:G60)</f>
        <v>0</v>
      </c>
      <c r="H58" s="80">
        <f>SUM(H59:H60)</f>
        <v>0</v>
      </c>
    </row>
    <row r="59" spans="1:8" ht="38.25" customHeight="1" x14ac:dyDescent="0.25">
      <c r="A59" s="19">
        <v>1</v>
      </c>
      <c r="B59" s="14" t="s">
        <v>68</v>
      </c>
      <c r="C59" s="15" t="s">
        <v>9</v>
      </c>
      <c r="D59" s="16">
        <v>23</v>
      </c>
      <c r="E59" s="26"/>
      <c r="F59" s="27">
        <v>15</v>
      </c>
      <c r="G59" s="85">
        <f t="shared" ref="G59:G60" si="11">F59*E59</f>
        <v>0</v>
      </c>
      <c r="H59" s="79">
        <f>G59*1.23</f>
        <v>0</v>
      </c>
    </row>
    <row r="60" spans="1:8" ht="65.25" customHeight="1" x14ac:dyDescent="0.25">
      <c r="A60" s="19">
        <v>2</v>
      </c>
      <c r="B60" s="14" t="s">
        <v>69</v>
      </c>
      <c r="C60" s="15" t="s">
        <v>55</v>
      </c>
      <c r="D60" s="16">
        <v>23</v>
      </c>
      <c r="E60" s="26"/>
      <c r="F60" s="27">
        <v>150</v>
      </c>
      <c r="G60" s="85">
        <f t="shared" si="11"/>
        <v>0</v>
      </c>
      <c r="H60" s="79">
        <f>G60*1.23</f>
        <v>0</v>
      </c>
    </row>
    <row r="61" spans="1:8" ht="13.5" thickBot="1" x14ac:dyDescent="0.35"/>
    <row r="62" spans="1:8" ht="36" customHeight="1" thickBot="1" x14ac:dyDescent="0.45">
      <c r="G62" s="73">
        <f>G3+G7+G10+G12+G26+G32+G35+G35+G38+G40+G54+G58</f>
        <v>0</v>
      </c>
      <c r="H62" s="72">
        <f>H3+H7+H10+H12+H26+H32+H35+H38+H40+H54+H58</f>
        <v>0</v>
      </c>
    </row>
  </sheetData>
  <sheetProtection selectLockedCells="1" selectUnlockedCells="1"/>
  <mergeCells count="13">
    <mergeCell ref="A58:D58"/>
    <mergeCell ref="A54:D54"/>
    <mergeCell ref="F1:H1"/>
    <mergeCell ref="I12:K25"/>
    <mergeCell ref="A12:D12"/>
    <mergeCell ref="A10:D10"/>
    <mergeCell ref="A26:D26"/>
    <mergeCell ref="A35:D35"/>
    <mergeCell ref="A38:D38"/>
    <mergeCell ref="A40:D40"/>
    <mergeCell ref="A3:D3"/>
    <mergeCell ref="A7:D7"/>
    <mergeCell ref="A32:D32"/>
  </mergeCells>
  <pageMargins left="0.39374999999999999" right="0.39374999999999999" top="0.39374999999999999" bottom="0.39374999999999999" header="0.51180555555555551" footer="0.51180555555555551"/>
  <pageSetup paperSize="9" scale="62" orientation="landscape" useFirstPageNumber="1" r:id="rId1"/>
  <headerFooter alignWithMargins="0"/>
  <rowBreaks count="1" manualBreakCount="1">
    <brk id="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="60" zoomScaleNormal="100" workbookViewId="0">
      <selection sqref="A1:XFD1"/>
    </sheetView>
  </sheetViews>
  <sheetFormatPr defaultRowHeight="12.5" x14ac:dyDescent="0.25"/>
  <cols>
    <col min="1" max="1" width="8.81640625" customWidth="1"/>
    <col min="2" max="2" width="17.54296875" customWidth="1"/>
    <col min="3" max="3" width="17.453125" customWidth="1"/>
    <col min="4" max="4" width="17.7265625" customWidth="1"/>
    <col min="5" max="5" width="18.1796875" customWidth="1"/>
    <col min="6" max="6" width="17.453125" customWidth="1"/>
    <col min="7" max="7" width="17.54296875" customWidth="1"/>
    <col min="8" max="9" width="17.81640625" customWidth="1"/>
    <col min="10" max="10" width="17.54296875" customWidth="1"/>
    <col min="11" max="11" width="17.453125" customWidth="1"/>
    <col min="12" max="12" width="18.453125" customWidth="1"/>
  </cols>
  <sheetData>
    <row r="1" spans="1:12" ht="22.5" customHeight="1" x14ac:dyDescent="0.25">
      <c r="A1" s="32"/>
      <c r="B1" s="32" t="s">
        <v>61</v>
      </c>
      <c r="C1" s="33">
        <v>1</v>
      </c>
      <c r="D1" s="33">
        <v>2</v>
      </c>
      <c r="E1" s="33">
        <v>3</v>
      </c>
      <c r="F1" s="33">
        <v>4</v>
      </c>
      <c r="G1" s="33">
        <v>5</v>
      </c>
      <c r="H1" s="33">
        <v>6</v>
      </c>
      <c r="I1" s="33">
        <v>7</v>
      </c>
      <c r="J1" s="33">
        <v>8</v>
      </c>
      <c r="K1" s="33">
        <v>9</v>
      </c>
      <c r="L1" s="33">
        <v>10</v>
      </c>
    </row>
    <row r="2" spans="1:12" s="74" customFormat="1" ht="57" customHeight="1" x14ac:dyDescent="0.25">
      <c r="A2" s="34">
        <v>1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78" customFormat="1" ht="62.25" customHeight="1" x14ac:dyDescent="0.25">
      <c r="A3" s="75">
        <v>2</v>
      </c>
      <c r="B3" s="75"/>
      <c r="C3" s="76"/>
      <c r="D3" s="76"/>
      <c r="E3" s="77"/>
      <c r="F3" s="76"/>
      <c r="G3" s="76"/>
      <c r="H3" s="76"/>
      <c r="I3" s="76"/>
      <c r="J3" s="76"/>
      <c r="K3" s="76"/>
      <c r="L3" s="76"/>
    </row>
    <row r="4" spans="1:12" s="74" customFormat="1" ht="58.5" customHeight="1" x14ac:dyDescent="0.25">
      <c r="A4" s="34">
        <v>3</v>
      </c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78" customFormat="1" ht="60.75" customHeight="1" x14ac:dyDescent="0.25">
      <c r="A5" s="75">
        <v>4</v>
      </c>
      <c r="B5" s="75"/>
      <c r="C5" s="76"/>
      <c r="D5" s="76"/>
      <c r="E5" s="76"/>
      <c r="F5" s="76"/>
      <c r="G5" s="76"/>
      <c r="H5" s="76"/>
      <c r="I5" s="77"/>
      <c r="J5" s="76"/>
      <c r="K5" s="77"/>
      <c r="L5" s="76"/>
    </row>
    <row r="6" spans="1:12" s="74" customFormat="1" ht="59.25" customHeight="1" x14ac:dyDescent="0.25">
      <c r="A6" s="34">
        <v>5</v>
      </c>
      <c r="B6" s="34"/>
      <c r="C6" s="35"/>
      <c r="D6" s="35"/>
      <c r="E6" s="35"/>
      <c r="F6" s="35"/>
      <c r="G6" s="35"/>
      <c r="H6" s="37"/>
      <c r="I6" s="35"/>
      <c r="J6" s="37"/>
      <c r="K6" s="35"/>
      <c r="L6" s="35"/>
    </row>
    <row r="7" spans="1:12" s="78" customFormat="1" ht="55.5" customHeight="1" x14ac:dyDescent="0.25">
      <c r="A7" s="75">
        <v>6</v>
      </c>
      <c r="B7" s="75"/>
      <c r="C7" s="76"/>
      <c r="D7" s="76"/>
      <c r="E7" s="76"/>
      <c r="F7" s="76"/>
      <c r="G7" s="76"/>
      <c r="H7" s="76"/>
      <c r="I7" s="76"/>
      <c r="J7" s="76"/>
      <c r="K7" s="76"/>
      <c r="L7" s="77"/>
    </row>
    <row r="8" spans="1:12" s="74" customFormat="1" ht="60.75" customHeight="1" x14ac:dyDescent="0.25">
      <c r="A8" s="34">
        <v>7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s="78" customFormat="1" ht="60.75" customHeight="1" x14ac:dyDescent="0.25">
      <c r="A9" s="75">
        <v>8</v>
      </c>
      <c r="B9" s="75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s="74" customFormat="1" ht="59.25" customHeight="1" x14ac:dyDescent="0.25">
      <c r="A10" s="34">
        <v>9</v>
      </c>
      <c r="B10" s="34"/>
      <c r="C10" s="35"/>
      <c r="D10" s="35"/>
      <c r="E10" s="35"/>
      <c r="F10" s="35"/>
      <c r="G10" s="37"/>
      <c r="H10" s="35"/>
      <c r="I10" s="35"/>
      <c r="J10" s="35"/>
      <c r="K10" s="35"/>
      <c r="L10" s="35"/>
    </row>
    <row r="11" spans="1:12" s="78" customFormat="1" ht="55.5" customHeight="1" x14ac:dyDescent="0.25">
      <c r="A11" s="75">
        <v>10</v>
      </c>
      <c r="B11" s="75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2" s="74" customFormat="1" ht="60.75" customHeight="1" x14ac:dyDescent="0.25">
      <c r="A12" s="34">
        <v>11</v>
      </c>
      <c r="B12" s="34"/>
      <c r="C12" s="35"/>
      <c r="D12" s="35"/>
      <c r="E12" s="35"/>
      <c r="F12" s="37"/>
      <c r="G12" s="35"/>
      <c r="H12" s="35"/>
      <c r="I12" s="35"/>
      <c r="J12" s="35"/>
      <c r="K12" s="35"/>
      <c r="L12" s="35"/>
    </row>
    <row r="13" spans="1:12" s="78" customFormat="1" ht="70.5" customHeight="1" x14ac:dyDescent="0.25">
      <c r="A13" s="75">
        <v>12</v>
      </c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s="74" customFormat="1" ht="68.25" customHeight="1" x14ac:dyDescent="0.25">
      <c r="A14" s="34">
        <v>13</v>
      </c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2" x14ac:dyDescent="0.25"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 x14ac:dyDescent="0.25"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3:12" x14ac:dyDescent="0.25"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3:12" x14ac:dyDescent="0.25"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3:12" x14ac:dyDescent="0.25"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3:12" x14ac:dyDescent="0.25"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3:12" x14ac:dyDescent="0.25"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3:12" x14ac:dyDescent="0.25"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3:12" x14ac:dyDescent="0.25"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3:12" x14ac:dyDescent="0.25"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3:12" x14ac:dyDescent="0.25"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3:12" x14ac:dyDescent="0.25"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3:12" x14ac:dyDescent="0.25"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3:12" x14ac:dyDescent="0.25"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3:12" x14ac:dyDescent="0.25"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3:12" x14ac:dyDescent="0.25"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3:12" x14ac:dyDescent="0.25"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3:12" x14ac:dyDescent="0.25"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3:12" x14ac:dyDescent="0.25"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3:12" x14ac:dyDescent="0.25">
      <c r="C34" s="38"/>
      <c r="D34" s="38"/>
      <c r="E34" s="38"/>
      <c r="F34" s="38"/>
      <c r="G34" s="38"/>
      <c r="H34" s="38"/>
      <c r="I34" s="38"/>
      <c r="J34" s="38"/>
      <c r="K34" s="38"/>
      <c r="L34" s="38"/>
    </row>
  </sheetData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pakiety_2019</vt:lpstr>
      <vt:lpstr>PAKIETY_po otwarciu i analizie </vt:lpstr>
      <vt:lpstr>pakiety_2019!Obszar_wydruku</vt:lpstr>
      <vt:lpstr>'PAKIETY_po otwarciu i analizie 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User</cp:lastModifiedBy>
  <cp:lastPrinted>2019-08-22T09:10:11Z</cp:lastPrinted>
  <dcterms:created xsi:type="dcterms:W3CDTF">2018-03-16T09:16:22Z</dcterms:created>
  <dcterms:modified xsi:type="dcterms:W3CDTF">2019-08-27T08:52:17Z</dcterms:modified>
</cp:coreProperties>
</file>