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Admin\Desktop\PRZETARGI\"/>
    </mc:Choice>
  </mc:AlternateContent>
  <xr:revisionPtr revIDLastSave="0" documentId="8_{C854CE40-9B3A-492B-AA65-BA748BA056A9}" xr6:coauthVersionLast="45" xr6:coauthVersionMax="45" xr10:uidLastSave="{00000000-0000-0000-0000-000000000000}"/>
  <bookViews>
    <workbookView xWindow="-120" yWindow="-120" windowWidth="29040" windowHeight="15840" tabRatio="514" xr2:uid="{00000000-000D-0000-FFFF-FFFF00000000}"/>
  </bookViews>
  <sheets>
    <sheet name="pakiety_2019" sheetId="3" r:id="rId1"/>
    <sheet name="PAKIETY_po otwarciu i analizie " sheetId="2" r:id="rId2"/>
  </sheets>
  <definedNames>
    <definedName name="_xlnm.Print_Area" localSheetId="0">pakiety_2019!$A$1:$K$49</definedName>
    <definedName name="_xlnm.Print_Area" localSheetId="1">'PAKIETY_po otwarciu i analizie '!$A$1:$L$14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3" l="1"/>
  <c r="K47" i="3" s="1"/>
  <c r="J46" i="3"/>
  <c r="K46" i="3" s="1"/>
  <c r="K45" i="3" l="1"/>
  <c r="J45" i="3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42" i="3"/>
  <c r="K42" i="3" s="1"/>
  <c r="J43" i="3"/>
  <c r="K43" i="3" s="1"/>
  <c r="J44" i="3"/>
  <c r="K44" i="3" s="1"/>
  <c r="J30" i="3" l="1"/>
  <c r="K30" i="3" s="1"/>
  <c r="K29" i="3" s="1"/>
  <c r="J28" i="3"/>
  <c r="K28" i="3" s="1"/>
  <c r="J27" i="3"/>
  <c r="K27" i="3" s="1"/>
  <c r="J32" i="3"/>
  <c r="J25" i="3"/>
  <c r="K25" i="3" s="1"/>
  <c r="J24" i="3"/>
  <c r="K24" i="3" s="1"/>
  <c r="J22" i="3"/>
  <c r="K22" i="3" s="1"/>
  <c r="J21" i="3"/>
  <c r="K21" i="3" s="1"/>
  <c r="J20" i="3"/>
  <c r="K20" i="3" s="1"/>
  <c r="J19" i="3"/>
  <c r="K19" i="3" s="1"/>
  <c r="J18" i="3"/>
  <c r="K18" i="3" s="1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4" i="3"/>
  <c r="K4" i="3" s="1"/>
  <c r="J29" i="3" l="1"/>
  <c r="K32" i="3"/>
  <c r="K31" i="3" s="1"/>
  <c r="J31" i="3"/>
  <c r="K23" i="3"/>
  <c r="J23" i="3"/>
  <c r="K26" i="3"/>
  <c r="J26" i="3"/>
  <c r="K17" i="3"/>
  <c r="J17" i="3"/>
  <c r="J3" i="3"/>
  <c r="K3" i="3"/>
  <c r="K49" i="3" l="1"/>
  <c r="J49" i="3"/>
</calcChain>
</file>

<file path=xl/sharedStrings.xml><?xml version="1.0" encoding="utf-8"?>
<sst xmlns="http://schemas.openxmlformats.org/spreadsheetml/2006/main" count="95" uniqueCount="60">
  <si>
    <t>Lp</t>
  </si>
  <si>
    <t>j.m.</t>
  </si>
  <si>
    <t>Vat %</t>
  </si>
  <si>
    <t>wartość netto 
PLN</t>
  </si>
  <si>
    <t>brutto PLN</t>
  </si>
  <si>
    <t>PAKIET 1</t>
  </si>
  <si>
    <t>szt.</t>
  </si>
  <si>
    <t>op.</t>
  </si>
  <si>
    <t>PAKIET 2</t>
  </si>
  <si>
    <t>PAKIET 3</t>
  </si>
  <si>
    <t>PAKIET 6</t>
  </si>
  <si>
    <t>PAKIET 7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</si>
  <si>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   
Pojemnik z atomizerem o poj. 1000ml</t>
  </si>
  <si>
    <t>Chusteczki- włóknina wiskozowa nasączona preparatem dezynfekcyjnym na bazie alkoholu, bez związków amoniowych, pochodnych chlorheksydyny, chlorheksydyny, aldehydów i pochodnych jodu, o świeżym zapachu.  Spektrum działania: Bakterie, prątki w tym prątki gruźlicy, grzyby w tym drożdżaki, wirusy (HBV, HCV, HIV, Rota) w czasie 30 sek. 
Wymiar chusteczki min. 13cmx18cm, max. 20cmx27cm. 
Pojemnik sztywny, po otwarciu z możliwością zamknięcia chroniącego przed wyschnięciem chusteczek; zawierający100 sztuk chusteczek</t>
  </si>
  <si>
    <t>Chusteczki bez zawartości alkoholu, aldehydów. Do dezynfekcji powierzchni i sprzętu medycznego wrażliwego na działanie alkoholu np. głowice ultradźwiękowe, sondy, o świeżym zapachu. Spektrum działania: Bakterie, grzyby, wirusy (HBV, HCV, HIV) w czasie 1 min.; grzyby (prątki gruźlicy) w czasie 5 min.  
Wymiar chusteczki min. 13cmx18cm, max. 20cmx27cm. 
Pojemnik sztywny, po otwarciu z możliwością zamknięcia chroniącego przed wyschnięciem chusteczek; zawierający 100szt. Chusteczek</t>
  </si>
  <si>
    <t xml:space="preserve">Chusteczki do stosowania na sucho i mokro- wkłady z pojemnikiem, pojemnik kompatybilny z wkładami z pozycji nr 6, ściereczki wykonane z włókniny niskopyłowej, chłonne i wytrzymałe na rozdarcie, o gramaturze 50g/m2, opakowanie 256sztuk chusteczek o wymiarach 18x39cm </t>
  </si>
  <si>
    <t>Chusteczki do stosowania na sucho i mokro- wkłady, ściereczki wykonane z włókniny niskopyłowej, chłonne i wytrzymałe na rozdarcie, o gramaturze 50g/m2, opakowanie 256sztuk chusteczek o wymiarach 18x39cm, kompatybilne do pojemnika z pozycji nr 5</t>
  </si>
  <si>
    <t xml:space="preserve">Preparat do higienicznej i chirurgicznej dezynfekcji rąk, w postaci żelu. Zakres działania: Bakterie, prątki, grzyby, wirusy (HIV, HBV, HCV, AH1N1). Związki aktywne: preparat alkoholowy bez dodatku barwników, nadtlenku wodoru i chlorheksydyny. Działanie natychmiastowe i przedłużone, pH obojętne , nie powodujący nadmiernego wysuszania skóry, w jednorazowym opakowaniu dozującym , ze specjalnym zaworem dozującym zapewniającym czystość mikrobiologiczną do końca zużycia. Preparat o poj. 0,8 litra dostosowany do dozowników typu Soft Care Line. </t>
  </si>
  <si>
    <t xml:space="preserve">Preparat w postaci koncentratu do mycia i dezynfekcji wysokiego poziomu powierzchni, narzędzi i wyrobów medycznych, zawierający min. poliaminy. Nie zawiera aldehydów, chloru, związków uwalniających chlor, alkoholi, nie wymaga aktywatora. Spektrum działania roztworu na powierzchnie zanieczyszczone: Bakterie, MRSA, grzyby, prątki, wirusy (HBV, HCV, HIV, Polio, Adeno, Noro), Spory (Clostridium difficile, Clostridium perfringens) w czasie 5 minut przy myciu i dezynfekcji powierzchni, 10 minut przy myciu i dezynfekcji narzędzi. Aktywność roztworu roboczego niezanieczyszczonego min. 30 dni, opakowanie koncentratu 5 litrów. </t>
  </si>
  <si>
    <t xml:space="preserve">Preparat do mycia i dezynfekcji dużych powierzchni oraz wyrobów medycznych na bazie QAV o zapachu cytryny. Możliwość stosowania przy pacjentach, powierzchniach mających kontakt z żywnością. Spektrum działania: Bakterie (Legionella pneumophila, MRSA), grzyby, prątki, wirusy (HIV, HBV, HCV, H5N1, AH1N1) w czasie max. 15 min. Aktywność roztworu roboczego niezanieczyszczonego min. 14 dni, mokrych chusteczek min. 28 dni. Kanister koncentratu o poj. min. 5000ml, max 6000ml. Wydajność: z 1 litra koncentratu minimum 400 litrów roztworu roboczego. UWAGA: dostawca dostarczy 1 pompkę dozującą do każdego kanistra. 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</si>
  <si>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o poj. 1l. Dostawca zapewnia na czas umowy spryskiwacze do butelek o poj. 1l. 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</si>
  <si>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z atomizerem o poj. 250ml. </t>
  </si>
  <si>
    <t>Koncentrat w płynie do mycia i dezynfekcji podłóg, ścian (m.in. wykładzin ceramicznych, PVC, szkła), powierzchni ponadpodłogowych oraz urzadzeń sanitarnych. Na bazie podchlorynu sodu - minimalnie 47g/l (przy zawartości aktywnego chloru minimalnie 45 g/l) oraz niejonowych substancji powierzchniowo czynnych. Zakres działania: Bakterie, grzyby, wirusy, prątki, spory. Przy roztworze 3% polio i adeno w czasie 5 min. 
Opakowanie koncentratu min. 4litry, max. 6 litrów.</t>
  </si>
  <si>
    <t>Gotowy preparat alkoholowy w postaci płynu do higienicznej i chirurgicznej dezynfekcji rąk  oraz dezynfekcji  skóry przed zabiegami z naruszeniem ciągłości tkanek. Zakres działania: Bakterie, prątki gruźlicy, drożdżaki, wirusy (HIV, HBV, HCV, Adeno, Rota, Polio). Wirus Polio w czasie 1 min. Związki aktywne: preparat alkoholowy bez dodatku barwników, nadtlenku wodoru i chlorheksydyny. Działanie natychmiastowe i przedłużone, nie powodujący nadmiernego wysuszania skóry, w jednorazowym opakowaniu z atomizerem, zapewniającym czystość mikrobiologiczną do końca zużycia. Preparat o poj. 250ml</t>
  </si>
  <si>
    <t xml:space="preserve">Gotowy preparat do dezynfekcji wyrobów medycznych, do stosowania zewnętrznych elementów centralnych i obwodowych cewników dożylnych, na bazie chlorheksydyny w alkoholu izopropylowym, spektrum działania: Bakterie, grzyby, drozdże, wirusy (Rota, HBV, HCV, HIV) w czasie 1 min., opakowanie 250ml. </t>
  </si>
  <si>
    <t>PAKIET 5</t>
  </si>
  <si>
    <t>Papier termoczuły do drukarki autoklawu: Domina Plus B; wymiary 56mmx25m</t>
  </si>
  <si>
    <t>Papier termoczuły do drukarki: model DPU-414-40B-E podłączonej do autoklawu; wymiary 112mmx25m</t>
  </si>
  <si>
    <t>Film zielono – czuły 13*18 a*100 szt</t>
  </si>
  <si>
    <t>Film zielono – czuły 18*24 a*100 szt</t>
  </si>
  <si>
    <t>Film zielono – czuły 24*30 a*100 szt</t>
  </si>
  <si>
    <t>Film zielono – czuły 18*43 a*100 szt</t>
  </si>
  <si>
    <t>Film zielono – czuły 30*40 a*100 szt</t>
  </si>
  <si>
    <t>Film zielono – czuły 35*35 a*100 szt</t>
  </si>
  <si>
    <t>Film zielono – czuły 35*43 a*100 szt</t>
  </si>
  <si>
    <t>Wywoływacz RTG A* 2*20l.</t>
  </si>
  <si>
    <t>Utrwalacz RTG A* 2*20l.</t>
  </si>
  <si>
    <t>Koperta RTG 18*24</t>
  </si>
  <si>
    <t>Koperta RTG 24*30</t>
  </si>
  <si>
    <t>Koperta RTG 35*45</t>
  </si>
  <si>
    <t>Koperta RTG 20*40</t>
  </si>
  <si>
    <t xml:space="preserve">szt. </t>
  </si>
  <si>
    <t>Torebki do sterylizacji, wymiar 57-60*120mm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</si>
  <si>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100*230-250 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</si>
  <si>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130-135*250-260mm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</si>
  <si>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140*280mm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</si>
  <si>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190*330mm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</si>
  <si>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FIRMA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</si>
  <si>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Preparat do uzupełniania pojemników z atomizerem z poz. nr 2.   
Kanister o poj. 5000ml</t>
  </si>
  <si>
    <t>Preparat w postaci proszku z zawartością  nadwęglanu sodu i TEAD do mycia i dezynfekcji narzędzi chirurgicznych, nie zawiera aldehydu, fenolu, nie wiąże protein, bezzapachowy, brak oparów. Posiadający szerokie spektrum działania bez użycia dodatkowego aktywatora. Spektrum działania: Bakterie, grzyby, wirusy, prątki, Spory (w tym Clostridium difficile) w stężeniu 2% w czasie 10min potwierdzone badaniami wg obowiązujących norm europejskich dla obszaru medycznego (faza 2 etap 2) . Preparat zachowujący stabilność roztworu roboczego  przez min. 24 godz. Opakowanie min. 4kg, max. 6kg</t>
  </si>
  <si>
    <t>Preparat w tabletkach na bazie chloru do dezynfekcji powierzchni i przedmiotów zanieczyszczonych materiałem organicznym. Spektrum działania: Bakterie, grzyby, prątki, wirusy, spory w czasie max. 15 min. Opakowanie sztywne z możliwością zamknięcia po otwarciu opakowania. Opakowanie zawiera 300 tabletek</t>
  </si>
  <si>
    <t xml:space="preserve">Marker do trwałego znakowania opakowań sterylizacyjnych; testów; taśm; etykiet podwójnie przylepnych itp. Nietoksyczny, szybkoschnący, odporny na warunki sterylizacji. Kolor czarny. Grubość do wyboru zamawiającego. </t>
  </si>
  <si>
    <t xml:space="preserve">Szybki test do wykrywania pozostałości protein znajdujących się na powierzchni po myciu i dezynfekcji narzędzi chirurgicznych. Test przeprowadza się za pomocą wymazu z powierzchi narzędzia, a po dodaniu odczynnika jest wykazywana obecnoćś protein poprzez zmianę barwy, odczyt wyniku w czasie od 1 minuty, test bez dodatkowego oprzyrządowania. </t>
  </si>
  <si>
    <t>ilość</t>
  </si>
  <si>
    <t>PAKIET  4</t>
  </si>
  <si>
    <t>przedmiot zamówienia</t>
  </si>
  <si>
    <t>nazwa producenta</t>
  </si>
  <si>
    <t>pozwolenie na obrót produktem</t>
  </si>
  <si>
    <t>rejestracja produktu</t>
  </si>
  <si>
    <t>cena j.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</si>
</sst>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0.00&quot; zł &quot;;#,##0.00&quot; zł &quot;;\-#&quot; zł &quot;;\ @\ 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5" fillId="0" borderId="0"/>
    <xf numFmtId="0" fontId="5" fillId="0" borderId="0"/>
    <xf numFmtId="164" fontId="3" fillId="0" borderId="0" applyFill="0" applyBorder="0" applyAlignment="0" applyProtection="0"/>
  </cellStyleXfs>
  <cellXfs count="82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4" fillId="0" borderId="1" xfId="2" applyNumberFormat="1" applyFont="1" applyFill="1" applyBorder="1" applyAlignment="1">
      <alignment wrapText="1"/>
    </xf>
    <xf numFmtId="2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37" fontId="4" fillId="0" borderId="1" xfId="2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3" borderId="4" xfId="1" applyNumberFormat="1" applyFont="1" applyFill="1" applyBorder="1" applyAlignment="1" applyProtection="1">
      <alignment horizontal="center" wrapText="1"/>
    </xf>
    <xf numFmtId="2" fontId="5" fillId="0" borderId="4" xfId="1" applyNumberFormat="1" applyFont="1" applyFill="1" applyBorder="1" applyAlignment="1" applyProtection="1">
      <alignment horizontal="right" wrapText="1"/>
    </xf>
    <xf numFmtId="0" fontId="0" fillId="0" borderId="5" xfId="0" applyBorder="1"/>
    <xf numFmtId="2" fontId="2" fillId="3" borderId="5" xfId="2" applyNumberFormat="1" applyFont="1" applyFill="1" applyBorder="1" applyAlignment="1">
      <alignment horizontal="center" wrapText="1"/>
    </xf>
    <xf numFmtId="0" fontId="0" fillId="6" borderId="5" xfId="0" applyFill="1" applyBorder="1"/>
    <xf numFmtId="0" fontId="0" fillId="6" borderId="5" xfId="0" applyFill="1" applyBorder="1" applyAlignment="1">
      <alignment horizontal="center" vertical="center"/>
    </xf>
    <xf numFmtId="0" fontId="0" fillId="8" borderId="5" xfId="0" applyFill="1" applyBorder="1"/>
    <xf numFmtId="2" fontId="0" fillId="8" borderId="5" xfId="0" applyNumberFormat="1" applyFill="1" applyBorder="1"/>
    <xf numFmtId="2" fontId="0" fillId="0" borderId="5" xfId="0" applyNumberFormat="1" applyBorder="1"/>
    <xf numFmtId="2" fontId="6" fillId="8" borderId="5" xfId="0" applyNumberFormat="1" applyFont="1" applyFill="1" applyBorder="1"/>
    <xf numFmtId="2" fontId="0" fillId="0" borderId="0" xfId="0" applyNumberFormat="1"/>
    <xf numFmtId="2" fontId="7" fillId="0" borderId="1" xfId="2" applyNumberFormat="1" applyFont="1" applyFill="1" applyBorder="1" applyAlignment="1">
      <alignment wrapText="1"/>
    </xf>
    <xf numFmtId="2" fontId="2" fillId="3" borderId="9" xfId="1" applyNumberFormat="1" applyFont="1" applyFill="1" applyBorder="1" applyAlignment="1" applyProtection="1">
      <alignment horizontal="center" wrapText="1"/>
    </xf>
    <xf numFmtId="2" fontId="2" fillId="3" borderId="6" xfId="2" applyNumberFormat="1" applyFont="1" applyFill="1" applyBorder="1" applyAlignment="1">
      <alignment horizont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wrapText="1"/>
    </xf>
    <xf numFmtId="0" fontId="1" fillId="2" borderId="1" xfId="2" applyNumberFormat="1" applyFont="1" applyFill="1" applyBorder="1" applyAlignment="1">
      <alignment horizontal="center" wrapText="1"/>
    </xf>
    <xf numFmtId="2" fontId="1" fillId="2" borderId="1" xfId="4" applyNumberFormat="1" applyFont="1" applyFill="1" applyBorder="1" applyAlignment="1" applyProtection="1">
      <alignment horizontal="center" wrapText="1"/>
    </xf>
    <xf numFmtId="37" fontId="4" fillId="0" borderId="2" xfId="2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 applyProtection="1">
      <alignment horizontal="right" wrapText="1"/>
    </xf>
    <xf numFmtId="0" fontId="0" fillId="0" borderId="11" xfId="0" applyBorder="1"/>
    <xf numFmtId="2" fontId="8" fillId="0" borderId="5" xfId="2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/>
    <xf numFmtId="4" fontId="9" fillId="5" borderId="14" xfId="0" applyNumberFormat="1" applyFont="1" applyFill="1" applyBorder="1"/>
    <xf numFmtId="4" fontId="9" fillId="5" borderId="13" xfId="0" applyNumberFormat="1" applyFont="1" applyFill="1" applyBorder="1"/>
    <xf numFmtId="0" fontId="0" fillId="8" borderId="0" xfId="0" applyFill="1"/>
    <xf numFmtId="0" fontId="0" fillId="10" borderId="5" xfId="0" applyFill="1" applyBorder="1"/>
    <xf numFmtId="2" fontId="0" fillId="10" borderId="5" xfId="0" applyNumberFormat="1" applyFill="1" applyBorder="1"/>
    <xf numFmtId="2" fontId="6" fillId="10" borderId="5" xfId="0" applyNumberFormat="1" applyFont="1" applyFill="1" applyBorder="1"/>
    <xf numFmtId="0" fontId="0" fillId="10" borderId="0" xfId="0" applyFill="1"/>
    <xf numFmtId="2" fontId="0" fillId="4" borderId="1" xfId="0" applyNumberFormat="1" applyFill="1" applyBorder="1"/>
    <xf numFmtId="2" fontId="0" fillId="7" borderId="3" xfId="0" applyNumberFormat="1" applyFill="1" applyBorder="1"/>
    <xf numFmtId="2" fontId="0" fillId="7" borderId="12" xfId="0" applyNumberFormat="1" applyFill="1" applyBorder="1"/>
    <xf numFmtId="4" fontId="0" fillId="7" borderId="3" xfId="0" applyNumberFormat="1" applyFill="1" applyBorder="1"/>
    <xf numFmtId="4" fontId="0" fillId="4" borderId="3" xfId="0" applyNumberFormat="1" applyFill="1" applyBorder="1"/>
    <xf numFmtId="4" fontId="0" fillId="7" borderId="12" xfId="0" applyNumberFormat="1" applyFill="1" applyBorder="1"/>
    <xf numFmtId="2" fontId="2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9" borderId="1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2" fillId="3" borderId="9" xfId="2" applyNumberFormat="1" applyFont="1" applyFill="1" applyBorder="1" applyAlignment="1">
      <alignment horizontal="center" vertical="center" wrapText="1"/>
    </xf>
    <xf numFmtId="2" fontId="2" fillId="3" borderId="7" xfId="2" applyNumberFormat="1" applyFont="1" applyFill="1" applyBorder="1" applyAlignment="1">
      <alignment horizontal="center" vertical="center" wrapText="1"/>
    </xf>
    <xf numFmtId="2" fontId="2" fillId="3" borderId="12" xfId="2" applyNumberFormat="1" applyFont="1" applyFill="1" applyBorder="1" applyAlignment="1">
      <alignment horizontal="center" vertical="center" wrapText="1"/>
    </xf>
    <xf numFmtId="37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wrapText="1"/>
    </xf>
    <xf numFmtId="2" fontId="8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2" fontId="8" fillId="0" borderId="4" xfId="1" applyNumberFormat="1" applyFont="1" applyFill="1" applyBorder="1" applyAlignment="1" applyProtection="1">
      <alignment horizontal="right" wrapText="1"/>
    </xf>
    <xf numFmtId="0" fontId="8" fillId="0" borderId="5" xfId="0" applyFont="1" applyBorder="1"/>
    <xf numFmtId="4" fontId="8" fillId="4" borderId="3" xfId="0" applyNumberFormat="1" applyFont="1" applyFill="1" applyBorder="1"/>
    <xf numFmtId="2" fontId="8" fillId="4" borderId="1" xfId="0" applyNumberFormat="1" applyFont="1" applyFill="1" applyBorder="1"/>
    <xf numFmtId="0" fontId="8" fillId="0" borderId="0" xfId="0" applyFont="1"/>
    <xf numFmtId="2" fontId="4" fillId="0" borderId="4" xfId="2" applyNumberFormat="1" applyFont="1" applyFill="1" applyBorder="1" applyAlignment="1">
      <alignment wrapText="1"/>
    </xf>
    <xf numFmtId="2" fontId="8" fillId="0" borderId="15" xfId="2" applyNumberFormat="1" applyFont="1" applyBorder="1" applyAlignment="1">
      <alignment wrapText="1"/>
    </xf>
    <xf numFmtId="2" fontId="8" fillId="0" borderId="16" xfId="2" applyNumberFormat="1" applyFont="1" applyBorder="1" applyAlignment="1">
      <alignment wrapText="1"/>
    </xf>
    <xf numFmtId="2" fontId="8" fillId="0" borderId="17" xfId="2" applyNumberFormat="1" applyFont="1" applyBorder="1" applyAlignment="1">
      <alignment wrapText="1"/>
    </xf>
    <xf numFmtId="2" fontId="4" fillId="0" borderId="3" xfId="2" applyNumberFormat="1" applyFont="1" applyFill="1" applyBorder="1" applyAlignment="1">
      <alignment horizontal="center" wrapText="1"/>
    </xf>
    <xf numFmtId="2" fontId="4" fillId="0" borderId="18" xfId="2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2" fontId="4" fillId="0" borderId="2" xfId="2" applyNumberFormat="1" applyFont="1" applyFill="1" applyBorder="1" applyAlignment="1">
      <alignment wrapText="1"/>
    </xf>
    <xf numFmtId="2" fontId="4" fillId="0" borderId="5" xfId="2" applyNumberFormat="1" applyFont="1" applyFill="1" applyBorder="1" applyAlignment="1">
      <alignment wrapText="1"/>
    </xf>
  </cellXfs>
  <cellStyles count="5">
    <cellStyle name="Excel_BuiltIn_Currency 1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view="pageBreakPreview" zoomScale="80" zoomScaleNormal="80" zoomScaleSheetLayoutView="80" workbookViewId="0">
      <selection activeCell="H4" sqref="H4"/>
    </sheetView>
  </sheetViews>
  <sheetFormatPr defaultColWidth="11.42578125" defaultRowHeight="12.75" x14ac:dyDescent="0.2"/>
  <cols>
    <col min="1" max="1" width="5.42578125" style="1" customWidth="1"/>
    <col min="2" max="2" width="73.5703125" style="2" customWidth="1"/>
    <col min="3" max="3" width="22.42578125" style="2" customWidth="1"/>
    <col min="4" max="4" width="33.5703125" style="2" customWidth="1"/>
    <col min="5" max="5" width="22.42578125" style="2" customWidth="1"/>
    <col min="6" max="6" width="7.5703125" customWidth="1"/>
    <col min="7" max="7" width="7" style="3" customWidth="1"/>
    <col min="8" max="8" width="11.42578125" customWidth="1"/>
    <col min="9" max="9" width="11.42578125" style="4" customWidth="1"/>
    <col min="10" max="10" width="13.7109375" customWidth="1"/>
    <col min="11" max="11" width="13.85546875" customWidth="1"/>
  </cols>
  <sheetData>
    <row r="1" spans="1:14" x14ac:dyDescent="0.2">
      <c r="A1" s="13"/>
      <c r="B1" s="14"/>
      <c r="C1" s="14"/>
      <c r="D1" s="14"/>
      <c r="E1" s="14"/>
      <c r="F1" s="15"/>
      <c r="G1" s="16"/>
      <c r="H1" s="17"/>
      <c r="I1" s="58"/>
      <c r="J1" s="58"/>
      <c r="K1" s="58"/>
    </row>
    <row r="2" spans="1:14" ht="25.5" x14ac:dyDescent="0.2">
      <c r="A2" s="32" t="s">
        <v>0</v>
      </c>
      <c r="B2" s="33" t="s">
        <v>55</v>
      </c>
      <c r="C2" s="33" t="s">
        <v>56</v>
      </c>
      <c r="D2" s="33" t="s">
        <v>57</v>
      </c>
      <c r="E2" s="33" t="s">
        <v>58</v>
      </c>
      <c r="F2" s="33" t="s">
        <v>1</v>
      </c>
      <c r="G2" s="34" t="s">
        <v>2</v>
      </c>
      <c r="H2" s="35" t="s">
        <v>59</v>
      </c>
      <c r="I2" s="5" t="s">
        <v>53</v>
      </c>
      <c r="J2" s="6" t="s">
        <v>3</v>
      </c>
      <c r="K2" s="7" t="s">
        <v>4</v>
      </c>
    </row>
    <row r="3" spans="1:14" x14ac:dyDescent="0.2">
      <c r="A3" s="61" t="s">
        <v>5</v>
      </c>
      <c r="B3" s="62"/>
      <c r="C3" s="62"/>
      <c r="D3" s="62"/>
      <c r="E3" s="62"/>
      <c r="F3" s="62"/>
      <c r="G3" s="63"/>
      <c r="H3" s="30"/>
      <c r="I3" s="31"/>
      <c r="J3" s="56">
        <f>SUM(J4:J16)</f>
        <v>0</v>
      </c>
      <c r="K3" s="53">
        <f>SUM(K4:K16)</f>
        <v>0</v>
      </c>
      <c r="L3" s="59"/>
      <c r="M3" s="60"/>
      <c r="N3" s="60"/>
    </row>
    <row r="4" spans="1:14" ht="78" customHeight="1" x14ac:dyDescent="0.2">
      <c r="A4" s="12">
        <v>1</v>
      </c>
      <c r="B4" s="29" t="s">
        <v>48</v>
      </c>
      <c r="C4" s="29"/>
      <c r="D4" s="29"/>
      <c r="E4" s="29"/>
      <c r="F4" s="9" t="s">
        <v>6</v>
      </c>
      <c r="G4" s="10">
        <v>8</v>
      </c>
      <c r="H4" s="19"/>
      <c r="I4" s="20">
        <v>100</v>
      </c>
      <c r="J4" s="55">
        <f>I4*H4</f>
        <v>0</v>
      </c>
      <c r="K4" s="51">
        <f>J4*1.08</f>
        <v>0</v>
      </c>
      <c r="L4" s="59"/>
      <c r="M4" s="60"/>
      <c r="N4" s="60"/>
    </row>
    <row r="5" spans="1:14" ht="78" customHeight="1" x14ac:dyDescent="0.2">
      <c r="A5" s="12">
        <v>2</v>
      </c>
      <c r="B5" s="8" t="s">
        <v>12</v>
      </c>
      <c r="C5" s="8"/>
      <c r="D5" s="8"/>
      <c r="E5" s="8"/>
      <c r="F5" s="9" t="s">
        <v>6</v>
      </c>
      <c r="G5" s="10">
        <v>8</v>
      </c>
      <c r="H5" s="19"/>
      <c r="I5" s="20">
        <v>80</v>
      </c>
      <c r="J5" s="55">
        <f t="shared" ref="J5:J16" si="0">I5*H5</f>
        <v>0</v>
      </c>
      <c r="K5" s="51">
        <f t="shared" ref="K5:K16" si="1">J5*1.08</f>
        <v>0</v>
      </c>
      <c r="L5" s="59"/>
      <c r="M5" s="60"/>
      <c r="N5" s="60"/>
    </row>
    <row r="6" spans="1:14" ht="105" customHeight="1" x14ac:dyDescent="0.2">
      <c r="A6" s="12">
        <v>3</v>
      </c>
      <c r="B6" s="8" t="s">
        <v>13</v>
      </c>
      <c r="C6" s="8"/>
      <c r="D6" s="8"/>
      <c r="E6" s="8"/>
      <c r="F6" s="9" t="s">
        <v>7</v>
      </c>
      <c r="G6" s="10">
        <v>8</v>
      </c>
      <c r="H6" s="19"/>
      <c r="I6" s="20">
        <v>100</v>
      </c>
      <c r="J6" s="55">
        <f t="shared" si="0"/>
        <v>0</v>
      </c>
      <c r="K6" s="51">
        <f t="shared" si="1"/>
        <v>0</v>
      </c>
      <c r="L6" s="59"/>
      <c r="M6" s="60"/>
      <c r="N6" s="60"/>
    </row>
    <row r="7" spans="1:14" ht="93" customHeight="1" x14ac:dyDescent="0.2">
      <c r="A7" s="12">
        <v>4</v>
      </c>
      <c r="B7" s="8" t="s">
        <v>14</v>
      </c>
      <c r="C7" s="8"/>
      <c r="D7" s="8"/>
      <c r="E7" s="8"/>
      <c r="F7" s="9" t="s">
        <v>7</v>
      </c>
      <c r="G7" s="10">
        <v>8</v>
      </c>
      <c r="H7" s="19"/>
      <c r="I7" s="20">
        <v>20</v>
      </c>
      <c r="J7" s="55">
        <f t="shared" si="0"/>
        <v>0</v>
      </c>
      <c r="K7" s="51">
        <f t="shared" si="1"/>
        <v>0</v>
      </c>
      <c r="L7" s="59"/>
      <c r="M7" s="60"/>
      <c r="N7" s="60"/>
    </row>
    <row r="8" spans="1:14" s="72" customFormat="1" ht="53.25" customHeight="1" x14ac:dyDescent="0.2">
      <c r="A8" s="64">
        <v>5</v>
      </c>
      <c r="B8" s="65" t="s">
        <v>15</v>
      </c>
      <c r="C8" s="65"/>
      <c r="D8" s="65"/>
      <c r="E8" s="65"/>
      <c r="F8" s="66" t="s">
        <v>7</v>
      </c>
      <c r="G8" s="67">
        <v>23</v>
      </c>
      <c r="H8" s="68"/>
      <c r="I8" s="69">
        <v>10</v>
      </c>
      <c r="J8" s="70">
        <f t="shared" si="0"/>
        <v>0</v>
      </c>
      <c r="K8" s="71">
        <f>J8*1.23</f>
        <v>0</v>
      </c>
      <c r="L8" s="59"/>
      <c r="M8" s="60"/>
      <c r="N8" s="60"/>
    </row>
    <row r="9" spans="1:14" s="72" customFormat="1" ht="53.25" customHeight="1" x14ac:dyDescent="0.2">
      <c r="A9" s="64">
        <v>6</v>
      </c>
      <c r="B9" s="65" t="s">
        <v>16</v>
      </c>
      <c r="C9" s="65"/>
      <c r="D9" s="65"/>
      <c r="E9" s="65"/>
      <c r="F9" s="66" t="s">
        <v>7</v>
      </c>
      <c r="G9" s="67">
        <v>23</v>
      </c>
      <c r="H9" s="68"/>
      <c r="I9" s="69">
        <v>30</v>
      </c>
      <c r="J9" s="70">
        <f t="shared" si="0"/>
        <v>0</v>
      </c>
      <c r="K9" s="71">
        <f>J9*1.23</f>
        <v>0</v>
      </c>
      <c r="L9" s="59"/>
      <c r="M9" s="60"/>
      <c r="N9" s="60"/>
    </row>
    <row r="10" spans="1:14" s="72" customFormat="1" ht="103.5" customHeight="1" x14ac:dyDescent="0.2">
      <c r="A10" s="64">
        <v>7</v>
      </c>
      <c r="B10" s="65" t="s">
        <v>17</v>
      </c>
      <c r="C10" s="65"/>
      <c r="D10" s="65"/>
      <c r="E10" s="65"/>
      <c r="F10" s="66" t="s">
        <v>7</v>
      </c>
      <c r="G10" s="67">
        <v>8</v>
      </c>
      <c r="H10" s="68"/>
      <c r="I10" s="69">
        <v>100</v>
      </c>
      <c r="J10" s="70">
        <f t="shared" si="0"/>
        <v>0</v>
      </c>
      <c r="K10" s="71">
        <f t="shared" si="1"/>
        <v>0</v>
      </c>
      <c r="L10" s="59"/>
      <c r="M10" s="60"/>
      <c r="N10" s="60"/>
    </row>
    <row r="11" spans="1:14" s="72" customFormat="1" ht="118.5" customHeight="1" x14ac:dyDescent="0.2">
      <c r="A11" s="64">
        <v>8</v>
      </c>
      <c r="B11" s="65" t="s">
        <v>18</v>
      </c>
      <c r="C11" s="65"/>
      <c r="D11" s="65"/>
      <c r="E11" s="65"/>
      <c r="F11" s="66" t="s">
        <v>7</v>
      </c>
      <c r="G11" s="67">
        <v>8</v>
      </c>
      <c r="H11" s="68"/>
      <c r="I11" s="69">
        <v>5</v>
      </c>
      <c r="J11" s="70">
        <f t="shared" si="0"/>
        <v>0</v>
      </c>
      <c r="K11" s="71">
        <f t="shared" si="1"/>
        <v>0</v>
      </c>
      <c r="L11" s="59"/>
      <c r="M11" s="60"/>
      <c r="N11" s="60"/>
    </row>
    <row r="12" spans="1:14" s="72" customFormat="1" ht="117.75" customHeight="1" x14ac:dyDescent="0.2">
      <c r="A12" s="64">
        <v>9</v>
      </c>
      <c r="B12" s="65" t="s">
        <v>19</v>
      </c>
      <c r="C12" s="65"/>
      <c r="D12" s="65"/>
      <c r="E12" s="65"/>
      <c r="F12" s="66" t="s">
        <v>7</v>
      </c>
      <c r="G12" s="67">
        <v>8</v>
      </c>
      <c r="H12" s="68"/>
      <c r="I12" s="69">
        <v>35</v>
      </c>
      <c r="J12" s="70">
        <f t="shared" si="0"/>
        <v>0</v>
      </c>
      <c r="K12" s="71">
        <f t="shared" si="1"/>
        <v>0</v>
      </c>
      <c r="L12" s="59"/>
      <c r="M12" s="60"/>
      <c r="N12" s="60"/>
    </row>
    <row r="13" spans="1:14" s="72" customFormat="1" ht="105" customHeight="1" x14ac:dyDescent="0.2">
      <c r="A13" s="64">
        <v>10</v>
      </c>
      <c r="B13" s="65" t="s">
        <v>49</v>
      </c>
      <c r="C13" s="65"/>
      <c r="D13" s="65"/>
      <c r="E13" s="65"/>
      <c r="F13" s="66" t="s">
        <v>7</v>
      </c>
      <c r="G13" s="67">
        <v>8</v>
      </c>
      <c r="H13" s="68"/>
      <c r="I13" s="69">
        <v>6</v>
      </c>
      <c r="J13" s="70">
        <f t="shared" si="0"/>
        <v>0</v>
      </c>
      <c r="K13" s="71">
        <f t="shared" si="1"/>
        <v>0</v>
      </c>
      <c r="L13" s="59"/>
      <c r="M13" s="60"/>
      <c r="N13" s="60"/>
    </row>
    <row r="14" spans="1:14" ht="91.5" customHeight="1" x14ac:dyDescent="0.2">
      <c r="A14" s="12">
        <v>11</v>
      </c>
      <c r="B14" s="8" t="s">
        <v>22</v>
      </c>
      <c r="C14" s="8"/>
      <c r="D14" s="8"/>
      <c r="E14" s="8"/>
      <c r="F14" s="9" t="s">
        <v>7</v>
      </c>
      <c r="G14" s="10">
        <v>8</v>
      </c>
      <c r="H14" s="19"/>
      <c r="I14" s="20">
        <v>5</v>
      </c>
      <c r="J14" s="55">
        <f t="shared" si="0"/>
        <v>0</v>
      </c>
      <c r="K14" s="51">
        <f t="shared" si="1"/>
        <v>0</v>
      </c>
      <c r="L14" s="59"/>
      <c r="M14" s="60"/>
      <c r="N14" s="60"/>
    </row>
    <row r="15" spans="1:14" ht="53.25" customHeight="1" x14ac:dyDescent="0.2">
      <c r="A15" s="12">
        <v>12</v>
      </c>
      <c r="B15" s="8" t="s">
        <v>50</v>
      </c>
      <c r="C15" s="8"/>
      <c r="D15" s="8"/>
      <c r="E15" s="8"/>
      <c r="F15" s="9" t="s">
        <v>7</v>
      </c>
      <c r="G15" s="10">
        <v>8</v>
      </c>
      <c r="H15" s="19"/>
      <c r="I15" s="20">
        <v>5</v>
      </c>
      <c r="J15" s="55">
        <f t="shared" si="0"/>
        <v>0</v>
      </c>
      <c r="K15" s="51">
        <f t="shared" si="1"/>
        <v>0</v>
      </c>
      <c r="L15" s="59"/>
      <c r="M15" s="60"/>
      <c r="N15" s="60"/>
    </row>
    <row r="16" spans="1:14" ht="63.75" customHeight="1" x14ac:dyDescent="0.2">
      <c r="A16" s="12">
        <v>13</v>
      </c>
      <c r="B16" s="8" t="s">
        <v>24</v>
      </c>
      <c r="C16" s="8"/>
      <c r="D16" s="8"/>
      <c r="E16" s="8"/>
      <c r="F16" s="9" t="s">
        <v>7</v>
      </c>
      <c r="G16" s="10">
        <v>8</v>
      </c>
      <c r="H16" s="19"/>
      <c r="I16" s="20">
        <v>5</v>
      </c>
      <c r="J16" s="55">
        <f t="shared" si="0"/>
        <v>0</v>
      </c>
      <c r="K16" s="51">
        <f t="shared" si="1"/>
        <v>0</v>
      </c>
      <c r="L16" s="59"/>
      <c r="M16" s="60"/>
      <c r="N16" s="60"/>
    </row>
    <row r="17" spans="1:11" ht="12.75" customHeight="1" x14ac:dyDescent="0.2">
      <c r="A17" s="57" t="s">
        <v>8</v>
      </c>
      <c r="B17" s="57"/>
      <c r="C17" s="57"/>
      <c r="D17" s="57"/>
      <c r="E17" s="57"/>
      <c r="F17" s="57"/>
      <c r="G17" s="57"/>
      <c r="H17" s="18"/>
      <c r="I17" s="21"/>
      <c r="J17" s="54">
        <f>SUM(J18:J22)</f>
        <v>0</v>
      </c>
      <c r="K17" s="52">
        <f>SUM(K18:K22)</f>
        <v>0</v>
      </c>
    </row>
    <row r="18" spans="1:11" ht="65.25" customHeight="1" x14ac:dyDescent="0.2">
      <c r="A18" s="12">
        <v>1</v>
      </c>
      <c r="B18" s="29" t="s">
        <v>42</v>
      </c>
      <c r="C18" s="29"/>
      <c r="D18" s="29"/>
      <c r="E18" s="29"/>
      <c r="F18" s="9" t="s">
        <v>6</v>
      </c>
      <c r="G18" s="10">
        <v>8</v>
      </c>
      <c r="H18" s="19"/>
      <c r="I18" s="20">
        <v>5</v>
      </c>
      <c r="J18" s="55">
        <f>I18*H18</f>
        <v>0</v>
      </c>
      <c r="K18" s="51">
        <f>J18*1.08</f>
        <v>0</v>
      </c>
    </row>
    <row r="19" spans="1:11" ht="68.25" customHeight="1" x14ac:dyDescent="0.2">
      <c r="A19" s="12">
        <v>2</v>
      </c>
      <c r="B19" s="8" t="s">
        <v>43</v>
      </c>
      <c r="C19" s="8"/>
      <c r="D19" s="8"/>
      <c r="E19" s="8"/>
      <c r="F19" s="9" t="s">
        <v>6</v>
      </c>
      <c r="G19" s="10">
        <v>8</v>
      </c>
      <c r="H19" s="19"/>
      <c r="I19" s="20">
        <v>30</v>
      </c>
      <c r="J19" s="55">
        <f t="shared" ref="J19:J44" si="2">I19*H19</f>
        <v>0</v>
      </c>
      <c r="K19" s="51">
        <f t="shared" ref="K19:K44" si="3">J19*1.08</f>
        <v>0</v>
      </c>
    </row>
    <row r="20" spans="1:11" ht="69" customHeight="1" x14ac:dyDescent="0.2">
      <c r="A20" s="12">
        <v>3</v>
      </c>
      <c r="B20" s="8" t="s">
        <v>44</v>
      </c>
      <c r="C20" s="8"/>
      <c r="D20" s="8"/>
      <c r="E20" s="8"/>
      <c r="F20" s="9" t="s">
        <v>7</v>
      </c>
      <c r="G20" s="10">
        <v>8</v>
      </c>
      <c r="H20" s="19"/>
      <c r="I20" s="20">
        <v>20</v>
      </c>
      <c r="J20" s="55">
        <f t="shared" si="2"/>
        <v>0</v>
      </c>
      <c r="K20" s="51">
        <f t="shared" si="3"/>
        <v>0</v>
      </c>
    </row>
    <row r="21" spans="1:11" ht="67.5" customHeight="1" x14ac:dyDescent="0.2">
      <c r="A21" s="12">
        <v>4</v>
      </c>
      <c r="B21" s="8" t="s">
        <v>45</v>
      </c>
      <c r="C21" s="8"/>
      <c r="D21" s="8"/>
      <c r="E21" s="8"/>
      <c r="F21" s="9" t="s">
        <v>7</v>
      </c>
      <c r="G21" s="10">
        <v>8</v>
      </c>
      <c r="H21" s="19"/>
      <c r="I21" s="20">
        <v>20</v>
      </c>
      <c r="J21" s="55">
        <f t="shared" si="2"/>
        <v>0</v>
      </c>
      <c r="K21" s="51">
        <f t="shared" si="3"/>
        <v>0</v>
      </c>
    </row>
    <row r="22" spans="1:11" ht="66.75" customHeight="1" x14ac:dyDescent="0.2">
      <c r="A22" s="12">
        <v>5</v>
      </c>
      <c r="B22" s="8" t="s">
        <v>46</v>
      </c>
      <c r="C22" s="8"/>
      <c r="D22" s="8"/>
      <c r="E22" s="8"/>
      <c r="F22" s="9" t="s">
        <v>7</v>
      </c>
      <c r="G22" s="10">
        <v>8</v>
      </c>
      <c r="H22" s="19"/>
      <c r="I22" s="20">
        <v>10</v>
      </c>
      <c r="J22" s="55">
        <f t="shared" si="2"/>
        <v>0</v>
      </c>
      <c r="K22" s="51">
        <f>J22*1.08</f>
        <v>0</v>
      </c>
    </row>
    <row r="23" spans="1:11" ht="12.75" customHeight="1" x14ac:dyDescent="0.2">
      <c r="A23" s="57" t="s">
        <v>9</v>
      </c>
      <c r="B23" s="57"/>
      <c r="C23" s="57"/>
      <c r="D23" s="57"/>
      <c r="E23" s="57"/>
      <c r="F23" s="57"/>
      <c r="G23" s="57"/>
      <c r="H23" s="18"/>
      <c r="I23" s="21"/>
      <c r="J23" s="54">
        <f>SUM(J24:J25)</f>
        <v>0</v>
      </c>
      <c r="K23" s="52">
        <f>SUM(K24:K25)</f>
        <v>0</v>
      </c>
    </row>
    <row r="24" spans="1:11" ht="19.5" customHeight="1" x14ac:dyDescent="0.2">
      <c r="A24" s="12">
        <v>1</v>
      </c>
      <c r="B24" s="8" t="s">
        <v>26</v>
      </c>
      <c r="C24" s="8"/>
      <c r="D24" s="8"/>
      <c r="E24" s="8"/>
      <c r="F24" s="9" t="s">
        <v>7</v>
      </c>
      <c r="G24" s="10">
        <v>8</v>
      </c>
      <c r="H24" s="19"/>
      <c r="I24" s="20">
        <v>20</v>
      </c>
      <c r="J24" s="55">
        <f t="shared" si="2"/>
        <v>0</v>
      </c>
      <c r="K24" s="51">
        <f>J24*1.08</f>
        <v>0</v>
      </c>
    </row>
    <row r="25" spans="1:11" ht="30.75" customHeight="1" x14ac:dyDescent="0.2">
      <c r="A25" s="12">
        <v>2</v>
      </c>
      <c r="B25" s="8" t="s">
        <v>27</v>
      </c>
      <c r="C25" s="8"/>
      <c r="D25" s="8"/>
      <c r="E25" s="8"/>
      <c r="F25" s="9" t="s">
        <v>7</v>
      </c>
      <c r="G25" s="10">
        <v>8</v>
      </c>
      <c r="H25" s="19"/>
      <c r="I25" s="20">
        <v>15</v>
      </c>
      <c r="J25" s="55">
        <f t="shared" si="2"/>
        <v>0</v>
      </c>
      <c r="K25" s="51">
        <f t="shared" si="3"/>
        <v>0</v>
      </c>
    </row>
    <row r="26" spans="1:11" ht="12.75" customHeight="1" x14ac:dyDescent="0.2">
      <c r="A26" s="57" t="s">
        <v>54</v>
      </c>
      <c r="B26" s="57"/>
      <c r="C26" s="57"/>
      <c r="D26" s="57"/>
      <c r="E26" s="57"/>
      <c r="F26" s="57"/>
      <c r="G26" s="57"/>
      <c r="H26" s="18"/>
      <c r="I26" s="21"/>
      <c r="J26" s="54">
        <f>SUM(J27:J28)</f>
        <v>0</v>
      </c>
      <c r="K26" s="52">
        <f>SUM(K27:K28)</f>
        <v>0</v>
      </c>
    </row>
    <row r="27" spans="1:11" ht="66" customHeight="1" x14ac:dyDescent="0.2">
      <c r="A27" s="12">
        <v>1</v>
      </c>
      <c r="B27" s="8" t="s">
        <v>20</v>
      </c>
      <c r="C27" s="8"/>
      <c r="D27" s="8"/>
      <c r="E27" s="8"/>
      <c r="F27" s="9" t="s">
        <v>6</v>
      </c>
      <c r="G27" s="10">
        <v>8</v>
      </c>
      <c r="H27" s="19"/>
      <c r="I27" s="20">
        <v>50</v>
      </c>
      <c r="J27" s="55">
        <f t="shared" ref="J27:J28" si="4">I27*H27</f>
        <v>0</v>
      </c>
      <c r="K27" s="51">
        <f t="shared" ref="K27:K28" si="5">J27*1.08</f>
        <v>0</v>
      </c>
    </row>
    <row r="28" spans="1:11" ht="51.75" customHeight="1" x14ac:dyDescent="0.2">
      <c r="A28" s="12">
        <v>2</v>
      </c>
      <c r="B28" s="8" t="s">
        <v>21</v>
      </c>
      <c r="C28" s="8"/>
      <c r="D28" s="8"/>
      <c r="E28" s="8"/>
      <c r="F28" s="9" t="s">
        <v>6</v>
      </c>
      <c r="G28" s="10">
        <v>8</v>
      </c>
      <c r="H28" s="19"/>
      <c r="I28" s="20">
        <v>80</v>
      </c>
      <c r="J28" s="55">
        <f t="shared" si="4"/>
        <v>0</v>
      </c>
      <c r="K28" s="51">
        <f t="shared" si="5"/>
        <v>0</v>
      </c>
    </row>
    <row r="29" spans="1:11" ht="12.75" customHeight="1" x14ac:dyDescent="0.2">
      <c r="A29" s="57" t="s">
        <v>25</v>
      </c>
      <c r="B29" s="57"/>
      <c r="C29" s="57"/>
      <c r="D29" s="57"/>
      <c r="E29" s="57"/>
      <c r="F29" s="57"/>
      <c r="G29" s="57"/>
      <c r="H29" s="18"/>
      <c r="I29" s="21"/>
      <c r="J29" s="54">
        <f>SUM(J30)</f>
        <v>0</v>
      </c>
      <c r="K29" s="52">
        <f>SUM(K30)</f>
        <v>0</v>
      </c>
    </row>
    <row r="30" spans="1:11" ht="111" customHeight="1" x14ac:dyDescent="0.2">
      <c r="A30" s="12">
        <v>1</v>
      </c>
      <c r="B30" s="8" t="s">
        <v>23</v>
      </c>
      <c r="C30" s="8"/>
      <c r="D30" s="8"/>
      <c r="E30" s="8"/>
      <c r="F30" s="9" t="s">
        <v>7</v>
      </c>
      <c r="G30" s="10">
        <v>8</v>
      </c>
      <c r="H30" s="19"/>
      <c r="I30" s="20">
        <v>50</v>
      </c>
      <c r="J30" s="55">
        <f t="shared" ref="J30" si="6">I30*H30</f>
        <v>0</v>
      </c>
      <c r="K30" s="51">
        <f t="shared" ref="K30" si="7">J30*1.08</f>
        <v>0</v>
      </c>
    </row>
    <row r="31" spans="1:11" ht="12.75" customHeight="1" x14ac:dyDescent="0.2">
      <c r="A31" s="57" t="s">
        <v>10</v>
      </c>
      <c r="B31" s="57"/>
      <c r="C31" s="57"/>
      <c r="D31" s="57"/>
      <c r="E31" s="57"/>
      <c r="F31" s="57"/>
      <c r="G31" s="57"/>
      <c r="H31" s="18"/>
      <c r="I31" s="21"/>
      <c r="J31" s="54">
        <f>SUM(J32:J44)</f>
        <v>0</v>
      </c>
      <c r="K31" s="52">
        <f>SUM(K32:K44)</f>
        <v>0</v>
      </c>
    </row>
    <row r="32" spans="1:11" ht="21" customHeight="1" x14ac:dyDescent="0.2">
      <c r="A32" s="12">
        <v>1</v>
      </c>
      <c r="B32" s="8" t="s">
        <v>28</v>
      </c>
      <c r="C32" s="8"/>
      <c r="D32" s="8"/>
      <c r="E32" s="8"/>
      <c r="F32" s="9" t="s">
        <v>7</v>
      </c>
      <c r="G32" s="10">
        <v>8</v>
      </c>
      <c r="H32" s="19"/>
      <c r="I32" s="20">
        <v>50</v>
      </c>
      <c r="J32" s="55">
        <f t="shared" si="2"/>
        <v>0</v>
      </c>
      <c r="K32" s="51">
        <f t="shared" si="3"/>
        <v>0</v>
      </c>
    </row>
    <row r="33" spans="1:11" ht="22.5" customHeight="1" x14ac:dyDescent="0.2">
      <c r="A33" s="12">
        <v>2</v>
      </c>
      <c r="B33" s="8" t="s">
        <v>29</v>
      </c>
      <c r="C33" s="80"/>
      <c r="D33" s="80"/>
      <c r="E33" s="80"/>
      <c r="F33" s="9" t="s">
        <v>7</v>
      </c>
      <c r="G33" s="10">
        <v>8</v>
      </c>
      <c r="H33" s="19"/>
      <c r="I33" s="20">
        <v>100</v>
      </c>
      <c r="J33" s="55">
        <f t="shared" si="2"/>
        <v>0</v>
      </c>
      <c r="K33" s="51">
        <f t="shared" si="3"/>
        <v>0</v>
      </c>
    </row>
    <row r="34" spans="1:11" ht="26.25" customHeight="1" x14ac:dyDescent="0.2">
      <c r="A34" s="12">
        <v>3</v>
      </c>
      <c r="B34" s="73" t="s">
        <v>30</v>
      </c>
      <c r="C34" s="81"/>
      <c r="D34" s="81"/>
      <c r="E34" s="81"/>
      <c r="F34" s="77" t="s">
        <v>7</v>
      </c>
      <c r="G34" s="10">
        <v>8</v>
      </c>
      <c r="H34" s="19"/>
      <c r="I34" s="20">
        <v>100</v>
      </c>
      <c r="J34" s="55">
        <f t="shared" si="2"/>
        <v>0</v>
      </c>
      <c r="K34" s="51">
        <f t="shared" si="3"/>
        <v>0</v>
      </c>
    </row>
    <row r="35" spans="1:11" ht="22.5" customHeight="1" x14ac:dyDescent="0.2">
      <c r="A35" s="12">
        <v>4</v>
      </c>
      <c r="B35" s="73" t="s">
        <v>31</v>
      </c>
      <c r="C35" s="81"/>
      <c r="D35" s="81"/>
      <c r="E35" s="81"/>
      <c r="F35" s="77" t="s">
        <v>7</v>
      </c>
      <c r="G35" s="10">
        <v>8</v>
      </c>
      <c r="H35" s="19"/>
      <c r="I35" s="20">
        <v>20</v>
      </c>
      <c r="J35" s="55">
        <f t="shared" si="2"/>
        <v>0</v>
      </c>
      <c r="K35" s="51">
        <f t="shared" si="3"/>
        <v>0</v>
      </c>
    </row>
    <row r="36" spans="1:11" ht="21.75" customHeight="1" x14ac:dyDescent="0.2">
      <c r="A36" s="12">
        <v>5</v>
      </c>
      <c r="B36" s="74" t="s">
        <v>32</v>
      </c>
      <c r="C36" s="39"/>
      <c r="D36" s="39"/>
      <c r="E36" s="39"/>
      <c r="F36" s="77" t="s">
        <v>7</v>
      </c>
      <c r="G36" s="10">
        <v>8</v>
      </c>
      <c r="H36" s="19"/>
      <c r="I36" s="20">
        <v>10</v>
      </c>
      <c r="J36" s="55">
        <f t="shared" si="2"/>
        <v>0</v>
      </c>
      <c r="K36" s="51">
        <f t="shared" si="3"/>
        <v>0</v>
      </c>
    </row>
    <row r="37" spans="1:11" ht="22.5" customHeight="1" x14ac:dyDescent="0.2">
      <c r="A37" s="36">
        <v>6</v>
      </c>
      <c r="B37" s="75" t="s">
        <v>33</v>
      </c>
      <c r="C37" s="39"/>
      <c r="D37" s="39"/>
      <c r="E37" s="39"/>
      <c r="F37" s="78" t="s">
        <v>7</v>
      </c>
      <c r="G37" s="11">
        <v>8</v>
      </c>
      <c r="H37" s="37"/>
      <c r="I37" s="38">
        <v>10</v>
      </c>
      <c r="J37" s="55">
        <f t="shared" si="2"/>
        <v>0</v>
      </c>
      <c r="K37" s="51">
        <f t="shared" si="3"/>
        <v>0</v>
      </c>
    </row>
    <row r="38" spans="1:11" ht="20.25" customHeight="1" x14ac:dyDescent="0.2">
      <c r="A38" s="41">
        <v>7</v>
      </c>
      <c r="B38" s="76" t="s">
        <v>34</v>
      </c>
      <c r="C38" s="39"/>
      <c r="D38" s="39"/>
      <c r="E38" s="39"/>
      <c r="F38" s="79" t="s">
        <v>7</v>
      </c>
      <c r="G38" s="40">
        <v>8</v>
      </c>
      <c r="H38" s="20"/>
      <c r="I38" s="43">
        <v>25</v>
      </c>
      <c r="J38" s="55">
        <f t="shared" si="2"/>
        <v>0</v>
      </c>
      <c r="K38" s="51">
        <f t="shared" si="3"/>
        <v>0</v>
      </c>
    </row>
    <row r="39" spans="1:11" ht="21" customHeight="1" x14ac:dyDescent="0.2">
      <c r="A39" s="41">
        <v>8</v>
      </c>
      <c r="B39" s="39" t="s">
        <v>35</v>
      </c>
      <c r="C39" s="39"/>
      <c r="D39" s="39"/>
      <c r="E39" s="39"/>
      <c r="F39" s="42" t="s">
        <v>7</v>
      </c>
      <c r="G39" s="40">
        <v>8</v>
      </c>
      <c r="H39" s="26"/>
      <c r="I39" s="43">
        <v>70</v>
      </c>
      <c r="J39" s="55">
        <f t="shared" si="2"/>
        <v>0</v>
      </c>
      <c r="K39" s="51">
        <f t="shared" si="3"/>
        <v>0</v>
      </c>
    </row>
    <row r="40" spans="1:11" ht="19.5" customHeight="1" x14ac:dyDescent="0.2">
      <c r="A40" s="41">
        <v>9</v>
      </c>
      <c r="B40" s="39" t="s">
        <v>36</v>
      </c>
      <c r="C40" s="39"/>
      <c r="D40" s="39"/>
      <c r="E40" s="39"/>
      <c r="F40" s="42" t="s">
        <v>7</v>
      </c>
      <c r="G40" s="40">
        <v>8</v>
      </c>
      <c r="H40" s="26"/>
      <c r="I40" s="43">
        <v>70</v>
      </c>
      <c r="J40" s="55">
        <f t="shared" si="2"/>
        <v>0</v>
      </c>
      <c r="K40" s="51">
        <f t="shared" si="3"/>
        <v>0</v>
      </c>
    </row>
    <row r="41" spans="1:11" ht="20.25" customHeight="1" x14ac:dyDescent="0.2">
      <c r="A41" s="41">
        <v>10</v>
      </c>
      <c r="B41" s="39" t="s">
        <v>37</v>
      </c>
      <c r="C41" s="39"/>
      <c r="D41" s="39"/>
      <c r="E41" s="39"/>
      <c r="F41" s="42" t="s">
        <v>6</v>
      </c>
      <c r="G41" s="40">
        <v>23</v>
      </c>
      <c r="H41" s="26"/>
      <c r="I41" s="43">
        <v>3500</v>
      </c>
      <c r="J41" s="55">
        <f t="shared" si="2"/>
        <v>0</v>
      </c>
      <c r="K41" s="51">
        <f t="shared" si="3"/>
        <v>0</v>
      </c>
    </row>
    <row r="42" spans="1:11" ht="21" customHeight="1" x14ac:dyDescent="0.2">
      <c r="A42" s="41">
        <v>11</v>
      </c>
      <c r="B42" s="39" t="s">
        <v>38</v>
      </c>
      <c r="C42" s="39"/>
      <c r="D42" s="39"/>
      <c r="E42" s="39"/>
      <c r="F42" s="42" t="s">
        <v>6</v>
      </c>
      <c r="G42" s="40">
        <v>23</v>
      </c>
      <c r="H42" s="26"/>
      <c r="I42" s="43">
        <v>3500</v>
      </c>
      <c r="J42" s="55">
        <f t="shared" si="2"/>
        <v>0</v>
      </c>
      <c r="K42" s="51">
        <f t="shared" si="3"/>
        <v>0</v>
      </c>
    </row>
    <row r="43" spans="1:11" ht="20.25" customHeight="1" x14ac:dyDescent="0.2">
      <c r="A43" s="41">
        <v>12</v>
      </c>
      <c r="B43" s="39" t="s">
        <v>39</v>
      </c>
      <c r="C43" s="39"/>
      <c r="D43" s="39"/>
      <c r="E43" s="39"/>
      <c r="F43" s="42" t="s">
        <v>6</v>
      </c>
      <c r="G43" s="40">
        <v>23</v>
      </c>
      <c r="H43" s="26"/>
      <c r="I43" s="43">
        <v>1000</v>
      </c>
      <c r="J43" s="55">
        <f t="shared" si="2"/>
        <v>0</v>
      </c>
      <c r="K43" s="51">
        <f t="shared" si="3"/>
        <v>0</v>
      </c>
    </row>
    <row r="44" spans="1:11" ht="21" customHeight="1" x14ac:dyDescent="0.2">
      <c r="A44" s="41">
        <v>13</v>
      </c>
      <c r="B44" s="39" t="s">
        <v>40</v>
      </c>
      <c r="C44" s="39"/>
      <c r="D44" s="39"/>
      <c r="E44" s="39"/>
      <c r="F44" s="42" t="s">
        <v>6</v>
      </c>
      <c r="G44" s="40">
        <v>23</v>
      </c>
      <c r="H44" s="26"/>
      <c r="I44" s="43">
        <v>1000</v>
      </c>
      <c r="J44" s="55">
        <f t="shared" si="2"/>
        <v>0</v>
      </c>
      <c r="K44" s="51">
        <f t="shared" si="3"/>
        <v>0</v>
      </c>
    </row>
    <row r="45" spans="1:11" ht="12.75" customHeight="1" x14ac:dyDescent="0.2">
      <c r="A45" s="57" t="s">
        <v>11</v>
      </c>
      <c r="B45" s="57"/>
      <c r="C45" s="57"/>
      <c r="D45" s="57"/>
      <c r="E45" s="57"/>
      <c r="F45" s="57"/>
      <c r="G45" s="57"/>
      <c r="H45" s="18"/>
      <c r="I45" s="21"/>
      <c r="J45" s="54">
        <f>SUM(J46:J47)</f>
        <v>0</v>
      </c>
      <c r="K45" s="52">
        <f>SUM(K46:K47)</f>
        <v>0</v>
      </c>
    </row>
    <row r="46" spans="1:11" ht="38.25" customHeight="1" x14ac:dyDescent="0.2">
      <c r="A46" s="12">
        <v>1</v>
      </c>
      <c r="B46" s="8" t="s">
        <v>51</v>
      </c>
      <c r="C46" s="8"/>
      <c r="D46" s="8"/>
      <c r="E46" s="8"/>
      <c r="F46" s="9" t="s">
        <v>7</v>
      </c>
      <c r="G46" s="10">
        <v>23</v>
      </c>
      <c r="H46" s="19"/>
      <c r="I46" s="20">
        <v>15</v>
      </c>
      <c r="J46" s="55">
        <f t="shared" ref="J46:J47" si="8">I46*H46</f>
        <v>0</v>
      </c>
      <c r="K46" s="51">
        <f>J46*1.23</f>
        <v>0</v>
      </c>
    </row>
    <row r="47" spans="1:11" ht="65.25" customHeight="1" x14ac:dyDescent="0.2">
      <c r="A47" s="12">
        <v>2</v>
      </c>
      <c r="B47" s="8" t="s">
        <v>52</v>
      </c>
      <c r="C47" s="8"/>
      <c r="D47" s="8"/>
      <c r="E47" s="8"/>
      <c r="F47" s="9" t="s">
        <v>41</v>
      </c>
      <c r="G47" s="10">
        <v>23</v>
      </c>
      <c r="H47" s="19"/>
      <c r="I47" s="20">
        <v>150</v>
      </c>
      <c r="J47" s="55">
        <f t="shared" si="8"/>
        <v>0</v>
      </c>
      <c r="K47" s="51">
        <f>J47*1.23</f>
        <v>0</v>
      </c>
    </row>
    <row r="48" spans="1:11" ht="13.5" thickBot="1" x14ac:dyDescent="0.25"/>
    <row r="49" spans="10:11" ht="36" customHeight="1" thickBot="1" x14ac:dyDescent="0.3">
      <c r="J49" s="45" t="e">
        <f>#REF!+#REF!+#REF!+J3+J17+J23+J26+J26+J29+J31+#REF!+J45</f>
        <v>#REF!</v>
      </c>
      <c r="K49" s="44" t="e">
        <f>#REF!+#REF!+#REF!+K3+K17+K23+K26+K29+K31+#REF!+K45</f>
        <v>#REF!</v>
      </c>
    </row>
  </sheetData>
  <sheetProtection selectLockedCells="1" selectUnlockedCells="1"/>
  <mergeCells count="9">
    <mergeCell ref="A45:G45"/>
    <mergeCell ref="I1:K1"/>
    <mergeCell ref="L3:N16"/>
    <mergeCell ref="A3:G3"/>
    <mergeCell ref="A17:G17"/>
    <mergeCell ref="A26:G26"/>
    <mergeCell ref="A29:G29"/>
    <mergeCell ref="A31:G31"/>
    <mergeCell ref="A23:G23"/>
  </mergeCells>
  <pageMargins left="0.39374999999999999" right="0.39374999999999999" top="0.39374999999999999" bottom="0.39374999999999999" header="0.51180555555555551" footer="0.51180555555555551"/>
  <pageSetup paperSize="9" scale="62" orientation="landscape" useFirstPageNumber="1" r:id="rId1"/>
  <headerFooter alignWithMargins="0"/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view="pageBreakPreview" zoomScale="60" zoomScaleNormal="100" workbookViewId="0">
      <selection sqref="A1:XFD1"/>
    </sheetView>
  </sheetViews>
  <sheetFormatPr defaultRowHeight="12.75" x14ac:dyDescent="0.2"/>
  <cols>
    <col min="1" max="1" width="8.85546875" customWidth="1"/>
    <col min="2" max="2" width="17.5703125" customWidth="1"/>
    <col min="3" max="3" width="17.42578125" customWidth="1"/>
    <col min="4" max="4" width="17.7109375" customWidth="1"/>
    <col min="5" max="5" width="18.140625" customWidth="1"/>
    <col min="6" max="6" width="17.42578125" customWidth="1"/>
    <col min="7" max="7" width="17.5703125" customWidth="1"/>
    <col min="8" max="9" width="17.85546875" customWidth="1"/>
    <col min="10" max="10" width="17.5703125" customWidth="1"/>
    <col min="11" max="11" width="17.42578125" customWidth="1"/>
    <col min="12" max="12" width="18.42578125" customWidth="1"/>
  </cols>
  <sheetData>
    <row r="1" spans="1:12" ht="22.5" customHeight="1" x14ac:dyDescent="0.2">
      <c r="A1" s="22"/>
      <c r="B1" s="22" t="s">
        <v>47</v>
      </c>
      <c r="C1" s="23">
        <v>1</v>
      </c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  <c r="K1" s="23">
        <v>9</v>
      </c>
      <c r="L1" s="23">
        <v>10</v>
      </c>
    </row>
    <row r="2" spans="1:12" s="46" customFormat="1" ht="57" customHeight="1" x14ac:dyDescent="0.2">
      <c r="A2" s="24">
        <v>1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50" customFormat="1" ht="62.25" customHeight="1" x14ac:dyDescent="0.2">
      <c r="A3" s="47">
        <v>2</v>
      </c>
      <c r="B3" s="47"/>
      <c r="C3" s="48"/>
      <c r="D3" s="48"/>
      <c r="E3" s="49"/>
      <c r="F3" s="48"/>
      <c r="G3" s="48"/>
      <c r="H3" s="48"/>
      <c r="I3" s="48"/>
      <c r="J3" s="48"/>
      <c r="K3" s="48"/>
      <c r="L3" s="48"/>
    </row>
    <row r="4" spans="1:12" s="46" customFormat="1" ht="58.5" customHeight="1" x14ac:dyDescent="0.2">
      <c r="A4" s="24">
        <v>3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50" customFormat="1" ht="60.75" customHeight="1" x14ac:dyDescent="0.2">
      <c r="A5" s="47">
        <v>4</v>
      </c>
      <c r="B5" s="47"/>
      <c r="C5" s="48"/>
      <c r="D5" s="48"/>
      <c r="E5" s="48"/>
      <c r="F5" s="48"/>
      <c r="G5" s="48"/>
      <c r="H5" s="48"/>
      <c r="I5" s="49"/>
      <c r="J5" s="48"/>
      <c r="K5" s="49"/>
      <c r="L5" s="48"/>
    </row>
    <row r="6" spans="1:12" s="46" customFormat="1" ht="59.25" customHeight="1" x14ac:dyDescent="0.2">
      <c r="A6" s="24">
        <v>5</v>
      </c>
      <c r="B6" s="24"/>
      <c r="C6" s="25"/>
      <c r="D6" s="25"/>
      <c r="E6" s="25"/>
      <c r="F6" s="25"/>
      <c r="G6" s="25"/>
      <c r="H6" s="27"/>
      <c r="I6" s="25"/>
      <c r="J6" s="27"/>
      <c r="K6" s="25"/>
      <c r="L6" s="25"/>
    </row>
    <row r="7" spans="1:12" s="50" customFormat="1" ht="55.5" customHeight="1" x14ac:dyDescent="0.2">
      <c r="A7" s="47">
        <v>6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2" s="46" customFormat="1" ht="60.75" customHeight="1" x14ac:dyDescent="0.2">
      <c r="A8" s="24">
        <v>7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s="50" customFormat="1" ht="60.75" customHeight="1" x14ac:dyDescent="0.2">
      <c r="A9" s="47">
        <v>8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46" customFormat="1" ht="59.25" customHeight="1" x14ac:dyDescent="0.2">
      <c r="A10" s="24">
        <v>9</v>
      </c>
      <c r="B10" s="24"/>
      <c r="C10" s="25"/>
      <c r="D10" s="25"/>
      <c r="E10" s="25"/>
      <c r="F10" s="25"/>
      <c r="G10" s="27"/>
      <c r="H10" s="25"/>
      <c r="I10" s="25"/>
      <c r="J10" s="25"/>
      <c r="K10" s="25"/>
      <c r="L10" s="25"/>
    </row>
    <row r="11" spans="1:12" s="50" customFormat="1" ht="55.5" customHeight="1" x14ac:dyDescent="0.2">
      <c r="A11" s="47">
        <v>10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s="46" customFormat="1" ht="60.75" customHeight="1" x14ac:dyDescent="0.2">
      <c r="A12" s="24">
        <v>11</v>
      </c>
      <c r="B12" s="24"/>
      <c r="C12" s="25"/>
      <c r="D12" s="25"/>
      <c r="E12" s="25"/>
      <c r="F12" s="27"/>
      <c r="G12" s="25"/>
      <c r="H12" s="25"/>
      <c r="I12" s="25"/>
      <c r="J12" s="25"/>
      <c r="K12" s="25"/>
      <c r="L12" s="25"/>
    </row>
    <row r="13" spans="1:12" s="50" customFormat="1" ht="70.5" customHeight="1" x14ac:dyDescent="0.2">
      <c r="A13" s="47">
        <v>12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s="46" customFormat="1" ht="68.25" customHeight="1" x14ac:dyDescent="0.2">
      <c r="A14" s="24">
        <v>13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"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x14ac:dyDescent="0.2"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3:12" x14ac:dyDescent="0.2"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3:12" x14ac:dyDescent="0.2"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3:12" x14ac:dyDescent="0.2"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3:12" x14ac:dyDescent="0.2"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3:12" x14ac:dyDescent="0.2"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3:12" x14ac:dyDescent="0.2"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3:12" x14ac:dyDescent="0.2"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3:12" x14ac:dyDescent="0.2"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3:12" x14ac:dyDescent="0.2"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3:12" x14ac:dyDescent="0.2"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3:12" x14ac:dyDescent="0.2"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3:12" x14ac:dyDescent="0.2"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3:12" x14ac:dyDescent="0.2"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3:12" x14ac:dyDescent="0.2"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3:12" x14ac:dyDescent="0.2"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3:12" x14ac:dyDescent="0.2"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3:12" x14ac:dyDescent="0.2"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3:12" x14ac:dyDescent="0.2"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pakiety_2019</vt:lpstr>
      <vt:lpstr>PAKIETY_po otwarciu i analizie </vt:lpstr>
      <vt:lpstr>pakiety_2019!Obszar_wydruku</vt:lpstr>
      <vt:lpstr>'PAKIETY_po otwarciu i analizie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Admin</cp:lastModifiedBy>
  <cp:lastPrinted>2019-08-22T09:10:11Z</cp:lastPrinted>
  <dcterms:created xsi:type="dcterms:W3CDTF">2018-03-16T09:16:22Z</dcterms:created>
  <dcterms:modified xsi:type="dcterms:W3CDTF">2019-10-09T07:58:31Z</dcterms:modified>
</cp:coreProperties>
</file>