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90ca2b477bc5ca9d/ZP/Firma/Kontrachenci/Pogotowie Gdynia/Zapytania/1/"/>
    </mc:Choice>
  </mc:AlternateContent>
  <xr:revisionPtr revIDLastSave="45" documentId="13_ncr:1_{E24CE3E8-1B5E-4868-9F08-A62B4598E283}" xr6:coauthVersionLast="45" xr6:coauthVersionMax="45" xr10:uidLastSave="{3124315F-97C1-42FE-91D0-3D300BE5DE9B}"/>
  <bookViews>
    <workbookView xWindow="930" yWindow="20" windowWidth="18270" windowHeight="10180" tabRatio="514" xr2:uid="{00000000-000D-0000-FFFF-FFFF00000000}"/>
  </bookViews>
  <sheets>
    <sheet name="pakiety_2019" sheetId="3" r:id="rId1"/>
    <sheet name="PAKIETY_po otwarciu i analizie " sheetId="2" r:id="rId2"/>
  </sheets>
  <definedNames>
    <definedName name="_xlnm.Print_Area" localSheetId="0">pakiety_2019!$A$1:$H$57</definedName>
    <definedName name="_xlnm.Print_Area" localSheetId="1">'PAKIETY_po otwarciu i analizie '!$A$1:$L$14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3" l="1"/>
  <c r="H53" i="3" s="1"/>
  <c r="G21" i="3" l="1"/>
  <c r="H21" i="3" s="1"/>
  <c r="G52" i="3"/>
  <c r="H52" i="3" s="1"/>
  <c r="G20" i="3"/>
  <c r="H20" i="3" s="1"/>
  <c r="G51" i="3" l="1"/>
  <c r="H51" i="3" s="1"/>
  <c r="G54" i="3"/>
  <c r="H54" i="3" s="1"/>
  <c r="G37" i="3"/>
  <c r="H37" i="3" s="1"/>
  <c r="G38" i="3"/>
  <c r="H38" i="3" s="1"/>
  <c r="G39" i="3"/>
  <c r="H39" i="3" s="1"/>
  <c r="G40" i="3"/>
  <c r="H40" i="3" s="1"/>
  <c r="G41" i="3"/>
  <c r="H41" i="3" s="1"/>
  <c r="G42" i="3"/>
  <c r="H42" i="3" s="1"/>
  <c r="G43" i="3"/>
  <c r="H43" i="3" s="1"/>
  <c r="G44" i="3"/>
  <c r="H44" i="3" s="1"/>
  <c r="G45" i="3"/>
  <c r="H45" i="3" s="1"/>
  <c r="G46" i="3"/>
  <c r="H46" i="3" s="1"/>
  <c r="G47" i="3"/>
  <c r="H47" i="3" s="1"/>
  <c r="G48" i="3"/>
  <c r="H48" i="3" s="1"/>
  <c r="G50" i="3"/>
  <c r="H50" i="3" s="1"/>
  <c r="H49" i="3" l="1"/>
  <c r="G49" i="3"/>
  <c r="G34" i="3"/>
  <c r="H34" i="3" s="1"/>
  <c r="G33" i="3"/>
  <c r="H33" i="3" s="1"/>
  <c r="G36" i="3"/>
  <c r="G31" i="3"/>
  <c r="H31" i="3" s="1"/>
  <c r="G30" i="3"/>
  <c r="H30" i="3" s="1"/>
  <c r="G28" i="3"/>
  <c r="H28" i="3" s="1"/>
  <c r="G27" i="3"/>
  <c r="H27" i="3" s="1"/>
  <c r="G26" i="3"/>
  <c r="H26" i="3" s="1"/>
  <c r="G25" i="3"/>
  <c r="H25" i="3" s="1"/>
  <c r="G24" i="3"/>
  <c r="H24" i="3" s="1"/>
  <c r="G10" i="3"/>
  <c r="H10" i="3" s="1"/>
  <c r="G11" i="3"/>
  <c r="H11" i="3" s="1"/>
  <c r="G12" i="3"/>
  <c r="H12" i="3" s="1"/>
  <c r="G13" i="3"/>
  <c r="H13" i="3" s="1"/>
  <c r="G14" i="3"/>
  <c r="H14" i="3" s="1"/>
  <c r="G15" i="3"/>
  <c r="H15" i="3" s="1"/>
  <c r="G16" i="3"/>
  <c r="H16" i="3" s="1"/>
  <c r="G17" i="3"/>
  <c r="H17" i="3" s="1"/>
  <c r="G18" i="3"/>
  <c r="H18" i="3" s="1"/>
  <c r="G19" i="3"/>
  <c r="H19" i="3" s="1"/>
  <c r="G22" i="3"/>
  <c r="H22" i="3" s="1"/>
  <c r="G6" i="3"/>
  <c r="H6" i="3" s="1"/>
  <c r="G7" i="3"/>
  <c r="H7" i="3" s="1"/>
  <c r="G9" i="3"/>
  <c r="H9" i="3" s="1"/>
  <c r="H36" i="3" l="1"/>
  <c r="H35" i="3" s="1"/>
  <c r="G35" i="3"/>
  <c r="H29" i="3"/>
  <c r="G29" i="3"/>
  <c r="H32" i="3"/>
  <c r="G32" i="3"/>
  <c r="H23" i="3"/>
  <c r="G23" i="3"/>
  <c r="G8" i="3"/>
  <c r="H8" i="3"/>
  <c r="G4" i="3"/>
  <c r="H4" i="3" s="1"/>
  <c r="G3" i="3"/>
  <c r="H3" i="3" s="1"/>
  <c r="H5" i="3" l="1"/>
  <c r="G5" i="3"/>
  <c r="G2" i="3"/>
  <c r="H2" i="3"/>
  <c r="H57" i="3" l="1"/>
  <c r="G57" i="3"/>
</calcChain>
</file>

<file path=xl/sharedStrings.xml><?xml version="1.0" encoding="utf-8"?>
<sst xmlns="http://schemas.openxmlformats.org/spreadsheetml/2006/main" count="107" uniqueCount="66">
  <si>
    <t>Lp</t>
  </si>
  <si>
    <t>Nawa produktu</t>
  </si>
  <si>
    <t>j.m.</t>
  </si>
  <si>
    <t>Vat %</t>
  </si>
  <si>
    <t>wartość netto 
PLN</t>
  </si>
  <si>
    <t>PAKIET 1</t>
  </si>
  <si>
    <t>szt.</t>
  </si>
  <si>
    <t>op.</t>
  </si>
  <si>
    <t>szt</t>
  </si>
  <si>
    <t>PAKIET 2</t>
  </si>
  <si>
    <t>PAKIET 3</t>
  </si>
  <si>
    <t>PAKIET 4</t>
  </si>
  <si>
    <t>PAKIET 6</t>
  </si>
  <si>
    <t>PAKIET 7</t>
  </si>
  <si>
    <t>PAKIET 8</t>
  </si>
  <si>
    <t>Szpatułka laryngologiczna, sterylna, drewniana, każda indywidualnie pakowana, opakowanie 100 sztuk</t>
  </si>
  <si>
    <t>Stetoskop jednostronny płaski, standard, z pojedynczą płaską głowicą. Przeznaczony do manualnych ciśnieniomierzy krwi przy osłuchiwaniu tonów Korotkowa, średnica membrany: 1-3/4 "; regulowany chromowany układ liry.</t>
  </si>
  <si>
    <t>Alkoholowy, bezaldehydowy preparat, gotowy do użycia, do szybkiej dezynfekcji małych powierzchni, sprzętów i wyposażenia medycznego Nie pozostawiający plam, smug, osadów na dezynfekowanych powierzchniach. Spektrum działania: Bakterie, grzyby, prątki, wirusy (HCV, HIV, HBV, Vaccinia, Adenowirus, Rotawirus) w czasie 30 sek.    
Kanister o poj. 5000ml</t>
  </si>
  <si>
    <t>Alkoholowy, bezaldehydowy preparat, gotowy do użycia, do szybkiej dezynfekcji małych powierzchni, sprzętów i wyposażenia medycznego Nie pozostawiający plam, smug, osadów na dezynfekowanych powierzchniach. Spektrum działania: Bakterie, grzyby, prątki, wirusy (HCV, HIV, HBV, Vaccinia, Adenowirus, Rotawirus) w czasie 30 sek.    
Pojemnik z atomizerem o poj. 1000ml</t>
  </si>
  <si>
    <t>Chusteczki- włóknina wiskozowa nasączona preparatem dezynfekcyjnym na bazie alkoholu, bez związków amoniowych, pochodnych chlorheksydyny, chlorheksydyny, aldehydów i pochodnych jodu, o świeżym zapachu.  Spektrum działania: Bakterie, prątki w tym prątki gruźlicy, grzyby w tym drożdżaki, wirusy (HBV, HCV, HIV, Rota) w czasie 30 sek. 
Wymiar chusteczki min. 13cmx18cm, max. 20cmx27cm. 
Pojemnik sztywny, po otwarciu z możliwością zamknięcia chroniącego przed wyschnięciem chusteczek; zawierający100 sztuk chusteczek</t>
  </si>
  <si>
    <t>Chusteczki bez zawartości alkoholu, aldehydów. Do dezynfekcji powierzchni i sprzętu medycznego wrażliwego na działanie alkoholu np. głowice ultradźwiękowe, sondy, o świeżym zapachu. Spektrum działania: Bakterie, grzyby, wirusy (HBV, HCV, HIV) w czasie 1 min.; grzyby (prątki gruźlicy) w czasie 5 min.  
Wymiar chusteczki min. 13cmx18cm, max. 20cmx27cm. 
Pojemnik sztywny, po otwarciu z możliwością zamknięcia chroniącego przed wyschnięciem chusteczek; zawierający 100szt. Chusteczek</t>
  </si>
  <si>
    <t xml:space="preserve">Preparat w postaci koncentratu do mycia i dezynfekcji wysokiego poziomu powierzchni, narzędzi i wyrobów medycznych, zawierający min. poliaminy. Nie zawiera aldehydów, chloru, związków uwalniających chlor, alkoholi, nie wymaga aktywatora. Spektrum działania roztworu na powierzchnie zanieczyszczone: Bakterie, MRSA, grzyby, prątki, wirusy (HBV, HCV, HIV, Polio, Adeno, Noro), Spory (Clostridium difficile, Clostridium perfringens) w czasie 5 minut przy myciu i dezynfekcji powierzchni, 10 minut przy myciu i dezynfekcji narzędzi. Aktywność roztworu roboczego niezanieczyszczonego min. 30 dni, opakowanie koncentratu 5 litrów. </t>
  </si>
  <si>
    <t>Preparat w postaci proszku z zawartością  nadwęglanu sodu i TEAD do mycia i dezynfekcji narzędzi chirurgicznych, nie zawiera aldehydu, fenolu, nie wiąże protein, bezzapachowy, brak oparów. Posiadający szerokie spektrum działania bez użycia dodatkowego aktywatora. Spektrum działania: Bakterie, grzyby, wirusy, prątki, Spory (w tym Clostridium difficile) w stężeniu 2% czasie 10min potwierdzone badaniami wg obowiązujących norm europejskich dla obszaru medycznego (faza 2 etap 2) . Preparat zachowujący stabilność roztworu roboczego  przez min. 24 godz. Opakowanie min. 4kg, max. 6kg</t>
  </si>
  <si>
    <t xml:space="preserve">Gotowy preparat dezynfekujący, przeznaczony do błon śluzowych, ran, oparzeń,  bezbarwny, bez pochodnych jodu, chlorheksydyny.  Spektrum działania:  Bakterie, grzyby, wirusy. Skuteczność działania po 1 minucie, efekt działania płynu utrzymuje się przez godzinę. Zawiera octenidynę. Butelki o poj. 1l. Dostawca zapewnia na czas umowy spryskiwacze do butelek o poj. 1l. </t>
  </si>
  <si>
    <t xml:space="preserve">Gotowy preparat dezynfekujący, przeznaczony do błon śluzowych, ran, oparzeń,  bezbarwny, bez pochodnych jodu, chlorheksydyny.  Spektrum działania:  Bakterie, grzyby, wirusy. Skuteczność działania po 1 minucie, efekt działania płynu utrzymuje się przez godzinę. Zawiera octenidynę. Butelki z atomizerem o poj. 250ml. </t>
  </si>
  <si>
    <t>Koncentrat w płynie do mycia i dezynfekcji podłóg, ścian (m.in. wykładzin ceramicznych, PVC, szkła), powierzchni ponadpodłogowych oraz urzadzeń sanitarnych. Na bazie podchlorynu sodu - minimalnie 47g/l (przy zawartości aktywnego chloru minimalnie 45 g/l) oraz niejonowych substancji powierzchniowo czynnych. Zakres działania: Bakterie, grzyby, wirusy, prątki, spory. Przy roztworze 3% polio i adeno w czasie 5 min. 
Opakowanie koncentratu min. 4litry, max. 6 litrów.</t>
  </si>
  <si>
    <t>Preparat w tabletkach na bazie chloru do dezynfekcji powierzchni i przedmiotów zanieczyszczonych materiałem organicznym. Spektrum działania: Bakterie, grzyby, prątki, wirusy, spory w czasie max. 15 min. Opakowanie sztywne z możliwością zamknięcia po otwarciu opakowania. Opakowanie zawiera 300tabletek</t>
  </si>
  <si>
    <t>Gotowy preparat alkoholowy w postaci płynu do higienicznej i chirurgicznej dezynfekcji rąk  oraz dezynfekcji  skóry przed zabiegami z naruszeniem ciągłości tkanek. Zakres działania: Bakterie, prątki gruźlicy, drożdżaki, wirusy (HIV, HBV, HCV, Adeno, Rota, Polio). Wirus Polio w czasie 1 min. Związki aktywne: preparat alkoholowy bez dodatku barwników, nadtlenku wodoru i chlorheksydyny. Działanie natychmiastowe i przedłużone, nie powodujący nadmiernego wysuszania skóry, w jednorazowym opakowaniu z atomizerem, zapewniającym czystość mikrobiologiczną do końca zużycia. Preparat o poj. 250ml</t>
  </si>
  <si>
    <t xml:space="preserve">Gotowy preparat do dezynfekcji wyrobów medycznych, do stosowania zewnętrznych elementów centralnych i obwodowych cewników dożylnych, na bazie chlorheksydyny w alkoholu izopropylowym, spektrum działania: Bakterie, grzyby, drozdże, wirusy (Rota, HBV, HCV, HIV) w czasie 1 min., opakowanie 250ml. </t>
  </si>
  <si>
    <t>PAKIET 5</t>
  </si>
  <si>
    <t>Papier termoczuły do drukarki autoklawu: Domina Plus B; wymiary 56mmx25m</t>
  </si>
  <si>
    <t>Papier termoczuły do drukarki: model DPU-414-40B-E podłączonej do autoklawu; wymiary 112mmx25m</t>
  </si>
  <si>
    <t>Film zielono – czuły 13*18 a*100 szt</t>
  </si>
  <si>
    <t>Gaziki do oczyszczania i dezynfekcji skóry przed iniekcją. Jednorazowego użytku włókninowy gazik nasączony 70% alkoholem izopropylanowym o rozmiarze min. 30x60mm. , max. 60x120mm.Pakowane osobno, po 100 sztuk w opakowaniu.</t>
  </si>
  <si>
    <t>Film zielono – czuły 18*24 a*100 szt</t>
  </si>
  <si>
    <t>Film zielono – czuły 24*30 a*100 szt</t>
  </si>
  <si>
    <t>Film zielono – czuły 18*43 a*100 szt</t>
  </si>
  <si>
    <t>Film zielono – czuły 30*40 a*100 szt</t>
  </si>
  <si>
    <t>Film zielono – czuły 35*35 a*100 szt</t>
  </si>
  <si>
    <t>Film zielono – czuły 35*43 a*100 szt</t>
  </si>
  <si>
    <t>Wywoływacz RTG A* 2*20l.</t>
  </si>
  <si>
    <t>Utrwalacz RTG A* 2*20l.</t>
  </si>
  <si>
    <t>Koperta RTG 18*24</t>
  </si>
  <si>
    <t>Koperta RTG 24*30</t>
  </si>
  <si>
    <t>Koperta RTG 35*45</t>
  </si>
  <si>
    <t>Koperta RTG 20*40</t>
  </si>
  <si>
    <t>Zintegrowany test chemiczny kl. 5 zgodny normą ISO 11140-1  do kontroli sterylizacji parowej, z przesuwalna substancja wskaźnikową. Test z wyraźnie oznaczonym polem bezpieczeństwa odczytu w jednym okienku o długości 2-3 cm. Brak potrzeby interpretacji zmiany barwy. Nieszkodliwy dla zdrowia, bez zawartości metali ciężkich  i substancji toksycznych. Data ważności umieszczona na każdym teście Pakowane po 100 szt.</t>
  </si>
  <si>
    <t>Helix PCD Bowie&amp;Dick: Symulujący test kontrolny typu Bowie Dick 134˚C/3,5min kontrolujący penetrację i jakość pary w postaci samoprzylepnych testów paskowych z symetrycznie rozłożoną substancją testową kompatybilne z przyrządem z poz. 2, składającym się ze stalowej kapsuły i plastikowej rurki  o wysokiej wytrzymałości.  Opakowanie = 250sztuk</t>
  </si>
  <si>
    <t>Przyrząd testowy PCD do pozycji nr 1 składający się ze stalowej kapsuły i plastikowej rurki o wysokiej wytrzymałości. Połączenie między nimi uszczelnione jest silikonowym łącznikiem, który w razie potrzeby  można wymienić na zapasowy, dołączony do urządzenia. Przyrząd umożliwia wykonanie min. 500 testów</t>
  </si>
  <si>
    <t xml:space="preserve">szt. </t>
  </si>
  <si>
    <t>Torebki do sterylizacji, wymiar 57-60*120mm
Jednorazowe opakowania w formie torebek papierowo-foliowych, samoprzylepne, Wskaźniki :para wodna, przebarwiające się na inny kontrastowy kolor. Data produkcji, znak CE i numer serii umieszczone na opakowaniu zbiorczym. 
Opak.200szt. spełniające wymagania norm PN-EN 868, ISO 11607-1</t>
  </si>
  <si>
    <t>Torebki do sterylizacji, wymiar 100*230-250 mm
Jednorazowe opakowania w formie torebek papierowo-foliowych, samoprzylepne, Wskaźniki :para wodna, przebarwiające się na inny kontrastowy kolor. Data produkcji, znak CE i numer serii umieszczone na opakowaniu zbiorczym. 
Opak.200szt. spełniające wymagania norm PN-EN 868, ISO 11607-1</t>
  </si>
  <si>
    <t>Torebki do sterylizacji, wymiar 130-135*250-260mm
Jednorazowe opakowania w formie torebek papierowo-foliowych, samoprzylepne, Wskaźniki :para wodna, przebarwiające się na inny kontrastowy kolor. Data produkcji, znak CE i numer serii umieszczone na opakowaniu zbiorczym. 
Opak.200szt. spełniające wymagania norm PN-EN 868, ISO 11607-1</t>
  </si>
  <si>
    <t>Torebki do sterylizacji, wymiar 140*280mm
Jednorazowe opakowania w formie torebek papierowo-foliowych, samoprzylepne, Wskaźniki :para wodna, przebarwiające się na inny kontrastowy kolor. Data produkcji, znak CE i numer serii umieszczone na opakowaniu zbiorczym. 
Opak.200szt. spełniające wymagania norm PN-EN 868, ISO 11607-1</t>
  </si>
  <si>
    <t>Torebki do sterylizacji, wymiar 190*330mm
Jednorazowe opakowania w formie torebek papierowo-foliowych, samoprzylepne, Wskaźniki :para wodna, przebarwiające się na inny kontrastowy kolor. Data produkcji, znak CE i numer serii umieszczone na opakowaniu zbiorczym. 
Opak.200szt. spełniające wymagania norm PN-EN 868, ISO 11607-1</t>
  </si>
  <si>
    <t>FIRMA</t>
  </si>
  <si>
    <t>ilość
24 m-ce</t>
  </si>
  <si>
    <r>
      <t xml:space="preserve">Chusteczki do stosowania na sucho i mokro- </t>
    </r>
    <r>
      <rPr>
        <b/>
        <sz val="10"/>
        <color rgb="FF000000"/>
        <rFont val="Arial"/>
        <family val="2"/>
        <charset val="238"/>
      </rPr>
      <t>wkłady z pojemnikiem</t>
    </r>
    <r>
      <rPr>
        <sz val="10"/>
        <color indexed="8"/>
        <rFont val="Arial"/>
        <family val="2"/>
        <charset val="238"/>
      </rPr>
      <t xml:space="preserve">, pojemnik kompatybilny z wkładami z pozycji nr 6, ściereczki wykonane z włókniny niskopyłowej, chłonne i wytrzymałe na rozdarcie, o gramaturze 50g/m2, opakowanie 256sztuk chusteczek o wymiarach 18x39cm </t>
    </r>
  </si>
  <si>
    <r>
      <t>Chusteczki do stosowania na sucho i mokro-</t>
    </r>
    <r>
      <rPr>
        <b/>
        <sz val="10"/>
        <color rgb="FF000000"/>
        <rFont val="Arial"/>
        <family val="2"/>
        <charset val="238"/>
      </rPr>
      <t xml:space="preserve"> wkłady,</t>
    </r>
    <r>
      <rPr>
        <sz val="10"/>
        <color indexed="8"/>
        <rFont val="Arial"/>
        <family val="2"/>
        <charset val="238"/>
      </rPr>
      <t xml:space="preserve"> ściereczki wykonane z włókniny niskopyłowej, chłonne i wytrzymałe na rozdarcie, o gramaturze 50g/m2, opakowanie 256sztuk chusteczek o wymiarach 18x39cm, kompatybilne do pojemnika z pozycji nr 5</t>
    </r>
  </si>
  <si>
    <t xml:space="preserve">Preparat do mycia i dezynfekcji dużych powierzchni oraz wyrobów medycznych na bazie QAV o neutralnym zapachu. Możliwość stosowania przy pacjentach, powierzchniach mających kontakt z żywnością. Spektrum działania: Bakterie (Legionella pneumophila, MRSA), grzyby, prątki, wirusy (HIV, HBV, HCV, H5N1, AH1N1) w czasie max. 15 min. Aktywność roztworu roboczego niezanieczyszczonego min. 14 dni, mokrych chusteczek min. 28 dni. Kanister koncentratu o poj. min. 5000ml, max 6000ml. Wydajność: z 1 litra koncentratu minimum 400 litrów roztworu roboczego. UWAGA: dostawca dostarczy 1 pompkę dozującą do każdego kanistra. </t>
  </si>
  <si>
    <r>
      <t>Czarna folia, płachta do przykrycia zwłok, o wymiarach min. 140x200</t>
    </r>
    <r>
      <rPr>
        <b/>
        <sz val="10"/>
        <rFont val="Arial"/>
        <family val="2"/>
        <charset val="238"/>
      </rPr>
      <t xml:space="preserve"> bez zamka</t>
    </r>
    <r>
      <rPr>
        <sz val="10"/>
        <rFont val="Arial"/>
        <family val="2"/>
        <charset val="238"/>
      </rPr>
      <t xml:space="preserve">, w zestawie rękawiczki foliowe. Każdy zestaw pakowany oddzielnie. </t>
    </r>
  </si>
  <si>
    <t>Czarny worek na zwłoki - zamykany na zamek, folia o grubości 0,014mm, dwa podkłady o grubości 0,007mm</t>
  </si>
  <si>
    <t>Marker odporny na czynniki sterylizacji - czarny, o trwałym tuszu, bezpieczne do używania w autoklawach, do opisywania pakietów poddawanych sterylizacji parą wodną. Nietoksyczne, wodoodporne, odporne na wysychanie, grubość: 1,0 mm.</t>
  </si>
  <si>
    <t>cena j. netto</t>
  </si>
  <si>
    <t>wartość brutto PLN</t>
  </si>
  <si>
    <t>Test kontroli pomiaru ilości białka typu Pro-Clean, umożliwiający szybkie i dokładne monitorowanie stopnia zanieczyszczenia powierzchni urządzeń medycznych; wykrywa pozostałości protein znajdujące się na powierzchni po myciu i dezynfekcji; przy obecności pozostałości zawierających proteiny odczynnik zmienia barwę z określeniem stopienia zanieczyszczenia; wynik w czasie od 1 minuty; test bez dodatkowego oprzyrządowania; weryfikacja wg HACCP/SSOP.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</si>
</sst>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 * #,##0.00&quot; zł &quot;;\-* #,##0.00&quot; zł &quot;;\ * \-#&quot; zł &quot;;\ @\ "/>
    <numFmt numFmtId="165" formatCode="#,##0.00\ _z_ł"/>
    <numFmt numFmtId="166" formatCode="#,##0.00&quot; zł &quot;;#,##0.00&quot; zł &quot;;\-#&quot; zł &quot;;\ @\ "/>
  </numFmts>
  <fonts count="11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27"/>
        <bgColor indexed="41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4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6" fontId="3" fillId="0" borderId="0"/>
    <xf numFmtId="0" fontId="5" fillId="0" borderId="0"/>
    <xf numFmtId="0" fontId="5" fillId="0" borderId="0"/>
    <xf numFmtId="164" fontId="3" fillId="0" borderId="0" applyFill="0" applyBorder="0" applyAlignment="0" applyProtection="0"/>
  </cellStyleXfs>
  <cellXfs count="86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" fontId="0" fillId="0" borderId="1" xfId="2" applyNumberFormat="1" applyFont="1" applyFill="1" applyBorder="1" applyAlignment="1">
      <alignment horizontal="center" vertical="center" wrapText="1"/>
    </xf>
    <xf numFmtId="1" fontId="0" fillId="2" borderId="1" xfId="2" applyNumberFormat="1" applyFont="1" applyFill="1" applyBorder="1" applyAlignment="1">
      <alignment horizontal="center" vertical="center" wrapText="1"/>
    </xf>
    <xf numFmtId="2" fontId="0" fillId="0" borderId="1" xfId="2" applyNumberFormat="1" applyFont="1" applyFill="1" applyBorder="1" applyAlignment="1">
      <alignment wrapText="1"/>
    </xf>
    <xf numFmtId="2" fontId="0" fillId="0" borderId="1" xfId="2" applyNumberFormat="1" applyFont="1" applyFill="1" applyBorder="1" applyAlignment="1">
      <alignment horizontal="center" wrapText="1"/>
    </xf>
    <xf numFmtId="2" fontId="4" fillId="0" borderId="1" xfId="2" applyNumberFormat="1" applyFont="1" applyFill="1" applyBorder="1" applyAlignment="1">
      <alignment wrapText="1"/>
    </xf>
    <xf numFmtId="2" fontId="4" fillId="0" borderId="1" xfId="2" applyNumberFormat="1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2" fontId="4" fillId="0" borderId="2" xfId="2" applyNumberFormat="1" applyFont="1" applyFill="1" applyBorder="1" applyAlignment="1">
      <alignment horizontal="center" wrapText="1"/>
    </xf>
    <xf numFmtId="0" fontId="4" fillId="0" borderId="2" xfId="2" applyFont="1" applyFill="1" applyBorder="1" applyAlignment="1">
      <alignment horizontal="center" wrapText="1"/>
    </xf>
    <xf numFmtId="37" fontId="4" fillId="0" borderId="1" xfId="2" applyNumberFormat="1" applyFont="1" applyFill="1" applyBorder="1" applyAlignment="1">
      <alignment horizontal="center" vertical="center" wrapText="1"/>
    </xf>
    <xf numFmtId="2" fontId="2" fillId="3" borderId="4" xfId="1" applyNumberFormat="1" applyFont="1" applyFill="1" applyBorder="1" applyAlignment="1" applyProtection="1">
      <alignment horizontal="center" wrapText="1"/>
    </xf>
    <xf numFmtId="2" fontId="5" fillId="0" borderId="4" xfId="1" applyNumberFormat="1" applyFont="1" applyFill="1" applyBorder="1" applyAlignment="1" applyProtection="1">
      <alignment horizontal="right" wrapText="1"/>
    </xf>
    <xf numFmtId="0" fontId="0" fillId="0" borderId="5" xfId="0" applyBorder="1"/>
    <xf numFmtId="2" fontId="2" fillId="3" borderId="5" xfId="2" applyNumberFormat="1" applyFont="1" applyFill="1" applyBorder="1" applyAlignment="1">
      <alignment horizontal="center" wrapText="1"/>
    </xf>
    <xf numFmtId="2" fontId="0" fillId="0" borderId="5" xfId="2" applyNumberFormat="1" applyFont="1" applyFill="1" applyBorder="1" applyAlignment="1">
      <alignment wrapText="1"/>
    </xf>
    <xf numFmtId="2" fontId="4" fillId="3" borderId="5" xfId="2" applyNumberFormat="1" applyFont="1" applyFill="1" applyBorder="1" applyAlignment="1">
      <alignment wrapText="1"/>
    </xf>
    <xf numFmtId="165" fontId="0" fillId="7" borderId="3" xfId="0" applyNumberFormat="1" applyFill="1" applyBorder="1"/>
    <xf numFmtId="0" fontId="0" fillId="6" borderId="5" xfId="0" applyFill="1" applyBorder="1"/>
    <xf numFmtId="0" fontId="0" fillId="6" borderId="5" xfId="0" applyFill="1" applyBorder="1" applyAlignment="1">
      <alignment horizontal="center" vertical="center"/>
    </xf>
    <xf numFmtId="0" fontId="0" fillId="8" borderId="5" xfId="0" applyFill="1" applyBorder="1"/>
    <xf numFmtId="2" fontId="0" fillId="8" borderId="5" xfId="0" applyNumberFormat="1" applyFill="1" applyBorder="1"/>
    <xf numFmtId="2" fontId="0" fillId="0" borderId="5" xfId="0" applyNumberFormat="1" applyBorder="1"/>
    <xf numFmtId="2" fontId="6" fillId="8" borderId="5" xfId="0" applyNumberFormat="1" applyFont="1" applyFill="1" applyBorder="1"/>
    <xf numFmtId="2" fontId="0" fillId="0" borderId="0" xfId="0" applyNumberFormat="1"/>
    <xf numFmtId="2" fontId="7" fillId="0" borderId="1" xfId="2" applyNumberFormat="1" applyFont="1" applyFill="1" applyBorder="1" applyAlignment="1">
      <alignment wrapText="1"/>
    </xf>
    <xf numFmtId="2" fontId="2" fillId="3" borderId="10" xfId="1" applyNumberFormat="1" applyFont="1" applyFill="1" applyBorder="1" applyAlignment="1" applyProtection="1">
      <alignment horizontal="center" wrapText="1"/>
    </xf>
    <xf numFmtId="2" fontId="2" fillId="3" borderId="6" xfId="2" applyNumberFormat="1" applyFont="1" applyFill="1" applyBorder="1" applyAlignment="1">
      <alignment horizontal="center" wrapText="1"/>
    </xf>
    <xf numFmtId="1" fontId="1" fillId="2" borderId="1" xfId="2" applyNumberFormat="1" applyFont="1" applyFill="1" applyBorder="1" applyAlignment="1">
      <alignment horizontal="center" vertical="center" wrapText="1"/>
    </xf>
    <xf numFmtId="2" fontId="1" fillId="2" borderId="1" xfId="2" applyNumberFormat="1" applyFont="1" applyFill="1" applyBorder="1" applyAlignment="1">
      <alignment horizontal="center" wrapText="1"/>
    </xf>
    <xf numFmtId="0" fontId="1" fillId="2" borderId="1" xfId="2" applyNumberFormat="1" applyFont="1" applyFill="1" applyBorder="1" applyAlignment="1">
      <alignment horizontal="center" wrapText="1"/>
    </xf>
    <xf numFmtId="2" fontId="1" fillId="2" borderId="1" xfId="4" applyNumberFormat="1" applyFont="1" applyFill="1" applyBorder="1" applyAlignment="1" applyProtection="1">
      <alignment horizontal="center" wrapText="1"/>
    </xf>
    <xf numFmtId="2" fontId="0" fillId="3" borderId="4" xfId="1" applyNumberFormat="1" applyFont="1" applyFill="1" applyBorder="1" applyAlignment="1" applyProtection="1">
      <alignment wrapText="1"/>
    </xf>
    <xf numFmtId="2" fontId="0" fillId="0" borderId="4" xfId="1" applyNumberFormat="1" applyFont="1" applyFill="1" applyBorder="1" applyAlignment="1" applyProtection="1">
      <alignment horizontal="right" wrapText="1"/>
    </xf>
    <xf numFmtId="0" fontId="0" fillId="0" borderId="1" xfId="0" applyFont="1" applyFill="1" applyBorder="1" applyAlignment="1">
      <alignment wrapText="1"/>
    </xf>
    <xf numFmtId="0" fontId="0" fillId="0" borderId="1" xfId="2" applyFont="1" applyFill="1" applyBorder="1" applyAlignment="1">
      <alignment horizontal="center" wrapText="1"/>
    </xf>
    <xf numFmtId="0" fontId="0" fillId="0" borderId="4" xfId="0" applyFont="1" applyFill="1" applyBorder="1" applyAlignment="1">
      <alignment wrapText="1"/>
    </xf>
    <xf numFmtId="2" fontId="1" fillId="3" borderId="4" xfId="1" applyNumberFormat="1" applyFont="1" applyFill="1" applyBorder="1" applyAlignment="1" applyProtection="1">
      <alignment horizontal="center" wrapText="1"/>
    </xf>
    <xf numFmtId="37" fontId="0" fillId="2" borderId="1" xfId="2" applyNumberFormat="1" applyFont="1" applyFill="1" applyBorder="1" applyAlignment="1">
      <alignment horizontal="center" vertical="center" wrapText="1"/>
    </xf>
    <xf numFmtId="2" fontId="0" fillId="2" borderId="4" xfId="1" applyNumberFormat="1" applyFont="1" applyFill="1" applyBorder="1" applyAlignment="1" applyProtection="1">
      <alignment horizontal="right" wrapText="1"/>
    </xf>
    <xf numFmtId="37" fontId="0" fillId="0" borderId="1" xfId="2" applyNumberFormat="1" applyFont="1" applyFill="1" applyBorder="1" applyAlignment="1">
      <alignment horizontal="center" vertical="center" wrapText="1"/>
    </xf>
    <xf numFmtId="2" fontId="8" fillId="0" borderId="14" xfId="2" applyNumberFormat="1" applyFont="1" applyBorder="1" applyAlignment="1">
      <alignment wrapText="1"/>
    </xf>
    <xf numFmtId="37" fontId="4" fillId="0" borderId="2" xfId="2" applyNumberFormat="1" applyFont="1" applyFill="1" applyBorder="1" applyAlignment="1">
      <alignment horizontal="center" vertical="center" wrapText="1"/>
    </xf>
    <xf numFmtId="2" fontId="8" fillId="0" borderId="15" xfId="2" applyNumberFormat="1" applyFont="1" applyBorder="1" applyAlignment="1">
      <alignment wrapText="1"/>
    </xf>
    <xf numFmtId="2" fontId="5" fillId="0" borderId="9" xfId="1" applyNumberFormat="1" applyFont="1" applyFill="1" applyBorder="1" applyAlignment="1" applyProtection="1">
      <alignment horizontal="right" wrapText="1"/>
    </xf>
    <xf numFmtId="0" fontId="0" fillId="0" borderId="12" xfId="0" applyBorder="1"/>
    <xf numFmtId="2" fontId="8" fillId="0" borderId="5" xfId="2" applyNumberFormat="1" applyFont="1" applyBorder="1" applyAlignment="1">
      <alignment wrapText="1"/>
    </xf>
    <xf numFmtId="0" fontId="0" fillId="0" borderId="5" xfId="0" applyBorder="1" applyAlignment="1">
      <alignment horizontal="center" wrapText="1"/>
    </xf>
    <xf numFmtId="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/>
    <xf numFmtId="4" fontId="9" fillId="5" borderId="17" xfId="0" applyNumberFormat="1" applyFont="1" applyFill="1" applyBorder="1"/>
    <xf numFmtId="4" fontId="9" fillId="5" borderId="16" xfId="0" applyNumberFormat="1" applyFont="1" applyFill="1" applyBorder="1"/>
    <xf numFmtId="0" fontId="0" fillId="8" borderId="0" xfId="0" applyFill="1"/>
    <xf numFmtId="0" fontId="0" fillId="10" borderId="5" xfId="0" applyFill="1" applyBorder="1"/>
    <xf numFmtId="2" fontId="0" fillId="10" borderId="5" xfId="0" applyNumberFormat="1" applyFill="1" applyBorder="1"/>
    <xf numFmtId="2" fontId="6" fillId="10" borderId="5" xfId="0" applyNumberFormat="1" applyFont="1" applyFill="1" applyBorder="1"/>
    <xf numFmtId="0" fontId="0" fillId="10" borderId="0" xfId="0" applyFill="1"/>
    <xf numFmtId="2" fontId="0" fillId="4" borderId="1" xfId="0" applyNumberFormat="1" applyFill="1" applyBorder="1"/>
    <xf numFmtId="2" fontId="0" fillId="7" borderId="3" xfId="0" applyNumberFormat="1" applyFill="1" applyBorder="1"/>
    <xf numFmtId="2" fontId="0" fillId="7" borderId="13" xfId="0" applyNumberFormat="1" applyFill="1" applyBorder="1"/>
    <xf numFmtId="4" fontId="0" fillId="7" borderId="3" xfId="0" applyNumberFormat="1" applyFill="1" applyBorder="1"/>
    <xf numFmtId="4" fontId="0" fillId="4" borderId="3" xfId="0" applyNumberFormat="1" applyFill="1" applyBorder="1"/>
    <xf numFmtId="4" fontId="0" fillId="7" borderId="13" xfId="0" applyNumberFormat="1" applyFill="1" applyBorder="1"/>
    <xf numFmtId="0" fontId="9" fillId="0" borderId="5" xfId="0" applyFont="1" applyBorder="1" applyAlignment="1">
      <alignment horizontal="center" vertical="center"/>
    </xf>
    <xf numFmtId="0" fontId="4" fillId="0" borderId="3" xfId="2" applyFont="1" applyFill="1" applyBorder="1" applyAlignment="1">
      <alignment horizontal="center" wrapText="1"/>
    </xf>
    <xf numFmtId="2" fontId="4" fillId="0" borderId="2" xfId="2" applyNumberFormat="1" applyFont="1" applyFill="1" applyBorder="1" applyAlignment="1">
      <alignment wrapText="1"/>
    </xf>
    <xf numFmtId="37" fontId="4" fillId="0" borderId="5" xfId="2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2" fontId="4" fillId="0" borderId="5" xfId="2" applyNumberFormat="1" applyFont="1" applyFill="1" applyBorder="1" applyAlignment="1">
      <alignment horizontal="center" wrapText="1"/>
    </xf>
    <xf numFmtId="2" fontId="2" fillId="3" borderId="1" xfId="2" applyNumberFormat="1" applyFont="1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2" fontId="2" fillId="3" borderId="10" xfId="2" applyNumberFormat="1" applyFont="1" applyFill="1" applyBorder="1" applyAlignment="1">
      <alignment horizontal="center" vertical="center" wrapText="1"/>
    </xf>
    <xf numFmtId="2" fontId="2" fillId="3" borderId="8" xfId="2" applyNumberFormat="1" applyFont="1" applyFill="1" applyBorder="1" applyAlignment="1">
      <alignment horizontal="center" vertical="center" wrapText="1"/>
    </xf>
    <xf numFmtId="2" fontId="2" fillId="3" borderId="13" xfId="2" applyNumberFormat="1" applyFont="1" applyFill="1" applyBorder="1" applyAlignment="1">
      <alignment horizontal="center" vertical="center" wrapText="1"/>
    </xf>
    <xf numFmtId="1" fontId="1" fillId="3" borderId="4" xfId="2" applyNumberFormat="1" applyFont="1" applyFill="1" applyBorder="1" applyAlignment="1">
      <alignment horizontal="center" vertical="center" wrapText="1"/>
    </xf>
    <xf numFmtId="1" fontId="1" fillId="3" borderId="7" xfId="2" applyNumberFormat="1" applyFont="1" applyFill="1" applyBorder="1" applyAlignment="1">
      <alignment horizontal="center" vertical="center" wrapText="1"/>
    </xf>
    <xf numFmtId="1" fontId="1" fillId="3" borderId="3" xfId="2" applyNumberFormat="1" applyFont="1" applyFill="1" applyBorder="1" applyAlignment="1">
      <alignment horizontal="center" vertical="center" wrapText="1"/>
    </xf>
    <xf numFmtId="2" fontId="1" fillId="3" borderId="1" xfId="2" applyNumberFormat="1" applyFont="1" applyFill="1" applyBorder="1" applyAlignment="1">
      <alignment horizontal="center" vertical="center" wrapText="1"/>
    </xf>
  </cellXfs>
  <cellStyles count="5">
    <cellStyle name="Excel_BuiltIn_Currency 1" xfId="1" xr:uid="{00000000-0005-0000-0000-000000000000}"/>
    <cellStyle name="Normalny" xfId="0" builtinId="0"/>
    <cellStyle name="Normalny 2" xfId="2" xr:uid="{00000000-0005-0000-0000-000002000000}"/>
    <cellStyle name="Normalny 3" xfId="3" xr:uid="{00000000-0005-0000-0000-000003000000}"/>
    <cellStyle name="Walutowy" xfId="4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A1BD6-A7BC-489B-AD3E-43F842B9FE47}">
  <dimension ref="A1:K57"/>
  <sheetViews>
    <sheetView tabSelected="1" view="pageBreakPreview" zoomScale="87" zoomScaleNormal="80" zoomScaleSheetLayoutView="87" workbookViewId="0">
      <selection activeCell="E1" sqref="E1"/>
    </sheetView>
  </sheetViews>
  <sheetFormatPr defaultColWidth="11.453125" defaultRowHeight="13" x14ac:dyDescent="0.3"/>
  <cols>
    <col min="1" max="1" width="5.453125" style="1" customWidth="1"/>
    <col min="2" max="2" width="73.54296875" style="2" customWidth="1"/>
    <col min="3" max="3" width="7.54296875" customWidth="1"/>
    <col min="4" max="4" width="7" style="3" customWidth="1"/>
    <col min="5" max="5" width="11.453125" customWidth="1"/>
    <col min="6" max="6" width="11.453125" style="4" customWidth="1"/>
    <col min="7" max="7" width="13.7265625" customWidth="1"/>
    <col min="8" max="8" width="13.81640625" customWidth="1"/>
  </cols>
  <sheetData>
    <row r="1" spans="1:11" ht="26" x14ac:dyDescent="0.3">
      <c r="A1" s="34" t="s">
        <v>0</v>
      </c>
      <c r="B1" s="35" t="s">
        <v>1</v>
      </c>
      <c r="C1" s="35" t="s">
        <v>2</v>
      </c>
      <c r="D1" s="36" t="s">
        <v>3</v>
      </c>
      <c r="E1" s="37" t="s">
        <v>63</v>
      </c>
      <c r="F1" s="5" t="s">
        <v>56</v>
      </c>
      <c r="G1" s="6" t="s">
        <v>4</v>
      </c>
      <c r="H1" s="6" t="s">
        <v>64</v>
      </c>
    </row>
    <row r="2" spans="1:11" ht="12.75" customHeight="1" x14ac:dyDescent="0.25">
      <c r="A2" s="82" t="s">
        <v>5</v>
      </c>
      <c r="B2" s="83"/>
      <c r="C2" s="83"/>
      <c r="D2" s="84"/>
      <c r="E2" s="38"/>
      <c r="F2" s="22"/>
      <c r="G2" s="67">
        <f>SUM(G3:G4)</f>
        <v>0</v>
      </c>
      <c r="H2" s="23">
        <f>SUM(H3:H4)</f>
        <v>0</v>
      </c>
    </row>
    <row r="3" spans="1:11" ht="30" customHeight="1" x14ac:dyDescent="0.25">
      <c r="A3" s="7">
        <v>2</v>
      </c>
      <c r="B3" s="40" t="s">
        <v>15</v>
      </c>
      <c r="C3" s="10" t="s">
        <v>7</v>
      </c>
      <c r="D3" s="41">
        <v>8</v>
      </c>
      <c r="E3" s="42"/>
      <c r="F3" s="19">
        <v>50</v>
      </c>
      <c r="G3" s="68">
        <f>F3*E3</f>
        <v>0</v>
      </c>
      <c r="H3" s="64">
        <f>G3*1.08</f>
        <v>0</v>
      </c>
    </row>
    <row r="4" spans="1:11" ht="40.5" customHeight="1" x14ac:dyDescent="0.25">
      <c r="A4" s="8">
        <v>3</v>
      </c>
      <c r="B4" s="9" t="s">
        <v>16</v>
      </c>
      <c r="C4" s="10" t="s">
        <v>8</v>
      </c>
      <c r="D4" s="41">
        <v>8</v>
      </c>
      <c r="E4" s="39"/>
      <c r="F4" s="19">
        <v>50</v>
      </c>
      <c r="G4" s="68">
        <f>F4*E4</f>
        <v>0</v>
      </c>
      <c r="H4" s="64">
        <f>G4*1.08</f>
        <v>0</v>
      </c>
    </row>
    <row r="5" spans="1:11" ht="12.75" customHeight="1" x14ac:dyDescent="0.3">
      <c r="A5" s="85" t="s">
        <v>9</v>
      </c>
      <c r="B5" s="85"/>
      <c r="C5" s="85"/>
      <c r="D5" s="85"/>
      <c r="E5" s="43"/>
      <c r="F5" s="20"/>
      <c r="G5" s="67">
        <f>SUM(G6:G7)</f>
        <v>0</v>
      </c>
      <c r="H5" s="65">
        <f>SUM(H6:H7)</f>
        <v>0</v>
      </c>
    </row>
    <row r="6" spans="1:11" ht="27.75" customHeight="1" x14ac:dyDescent="0.25">
      <c r="A6" s="44">
        <v>1</v>
      </c>
      <c r="B6" s="9" t="s">
        <v>60</v>
      </c>
      <c r="C6" s="10" t="s">
        <v>6</v>
      </c>
      <c r="D6" s="41">
        <v>23</v>
      </c>
      <c r="E6" s="45"/>
      <c r="F6" s="19">
        <v>1800</v>
      </c>
      <c r="G6" s="68">
        <f t="shared" ref="G6:G7" si="0">F6*E6</f>
        <v>0</v>
      </c>
      <c r="H6" s="64">
        <f>G6*1.23</f>
        <v>0</v>
      </c>
    </row>
    <row r="7" spans="1:11" ht="30.75" customHeight="1" x14ac:dyDescent="0.25">
      <c r="A7" s="46">
        <v>2</v>
      </c>
      <c r="B7" s="9" t="s">
        <v>61</v>
      </c>
      <c r="C7" s="10" t="s">
        <v>6</v>
      </c>
      <c r="D7" s="41">
        <v>23</v>
      </c>
      <c r="E7" s="39"/>
      <c r="F7" s="19">
        <v>50</v>
      </c>
      <c r="G7" s="68">
        <f t="shared" si="0"/>
        <v>0</v>
      </c>
      <c r="H7" s="64">
        <f>G7*1.23</f>
        <v>0</v>
      </c>
    </row>
    <row r="8" spans="1:11" x14ac:dyDescent="0.3">
      <c r="A8" s="79" t="s">
        <v>10</v>
      </c>
      <c r="B8" s="80"/>
      <c r="C8" s="80"/>
      <c r="D8" s="81"/>
      <c r="E8" s="32"/>
      <c r="F8" s="33"/>
      <c r="G8" s="69">
        <f>SUM(G9:G22)</f>
        <v>0</v>
      </c>
      <c r="H8" s="66">
        <f>SUM(H9:H22)</f>
        <v>0</v>
      </c>
      <c r="I8" s="77"/>
      <c r="J8" s="78"/>
      <c r="K8" s="78"/>
    </row>
    <row r="9" spans="1:11" ht="78" customHeight="1" x14ac:dyDescent="0.25">
      <c r="A9" s="16">
        <v>1</v>
      </c>
      <c r="B9" s="31" t="s">
        <v>17</v>
      </c>
      <c r="C9" s="12" t="s">
        <v>6</v>
      </c>
      <c r="D9" s="13">
        <v>8</v>
      </c>
      <c r="E9" s="18"/>
      <c r="F9" s="19">
        <v>100</v>
      </c>
      <c r="G9" s="68">
        <f>F9*E9</f>
        <v>0</v>
      </c>
      <c r="H9" s="64">
        <f>G9*1.08</f>
        <v>0</v>
      </c>
      <c r="I9" s="77"/>
      <c r="J9" s="78"/>
      <c r="K9" s="78"/>
    </row>
    <row r="10" spans="1:11" ht="78" customHeight="1" x14ac:dyDescent="0.25">
      <c r="A10" s="16">
        <v>2</v>
      </c>
      <c r="B10" s="11" t="s">
        <v>18</v>
      </c>
      <c r="C10" s="12" t="s">
        <v>6</v>
      </c>
      <c r="D10" s="13">
        <v>8</v>
      </c>
      <c r="E10" s="18"/>
      <c r="F10" s="19">
        <v>100</v>
      </c>
      <c r="G10" s="68">
        <f t="shared" ref="G10:G22" si="1">F10*E10</f>
        <v>0</v>
      </c>
      <c r="H10" s="64">
        <f t="shared" ref="H10:H22" si="2">G10*1.08</f>
        <v>0</v>
      </c>
      <c r="I10" s="77"/>
      <c r="J10" s="78"/>
      <c r="K10" s="78"/>
    </row>
    <row r="11" spans="1:11" ht="105" customHeight="1" x14ac:dyDescent="0.25">
      <c r="A11" s="16">
        <v>3</v>
      </c>
      <c r="B11" s="11" t="s">
        <v>19</v>
      </c>
      <c r="C11" s="12" t="s">
        <v>7</v>
      </c>
      <c r="D11" s="13">
        <v>8</v>
      </c>
      <c r="E11" s="18"/>
      <c r="F11" s="19">
        <v>100</v>
      </c>
      <c r="G11" s="68">
        <f t="shared" si="1"/>
        <v>0</v>
      </c>
      <c r="H11" s="64">
        <f t="shared" si="2"/>
        <v>0</v>
      </c>
      <c r="I11" s="77"/>
      <c r="J11" s="78"/>
      <c r="K11" s="78"/>
    </row>
    <row r="12" spans="1:11" ht="93" customHeight="1" x14ac:dyDescent="0.25">
      <c r="A12" s="16">
        <v>4</v>
      </c>
      <c r="B12" s="11" t="s">
        <v>20</v>
      </c>
      <c r="C12" s="12" t="s">
        <v>7</v>
      </c>
      <c r="D12" s="13">
        <v>8</v>
      </c>
      <c r="E12" s="18"/>
      <c r="F12" s="19">
        <v>20</v>
      </c>
      <c r="G12" s="68">
        <f t="shared" si="1"/>
        <v>0</v>
      </c>
      <c r="H12" s="64">
        <f t="shared" si="2"/>
        <v>0</v>
      </c>
      <c r="I12" s="77"/>
      <c r="J12" s="78"/>
      <c r="K12" s="78"/>
    </row>
    <row r="13" spans="1:11" ht="53.25" customHeight="1" x14ac:dyDescent="0.25">
      <c r="A13" s="16">
        <v>5</v>
      </c>
      <c r="B13" s="11" t="s">
        <v>57</v>
      </c>
      <c r="C13" s="12" t="s">
        <v>7</v>
      </c>
      <c r="D13" s="13">
        <v>23</v>
      </c>
      <c r="E13" s="18"/>
      <c r="F13" s="19">
        <v>10</v>
      </c>
      <c r="G13" s="68">
        <f t="shared" si="1"/>
        <v>0</v>
      </c>
      <c r="H13" s="64">
        <f>G13*1.23</f>
        <v>0</v>
      </c>
      <c r="I13" s="77"/>
      <c r="J13" s="78"/>
      <c r="K13" s="78"/>
    </row>
    <row r="14" spans="1:11" ht="53.25" customHeight="1" x14ac:dyDescent="0.25">
      <c r="A14" s="16">
        <v>6</v>
      </c>
      <c r="B14" s="11" t="s">
        <v>58</v>
      </c>
      <c r="C14" s="12" t="s">
        <v>7</v>
      </c>
      <c r="D14" s="13">
        <v>23</v>
      </c>
      <c r="E14" s="18"/>
      <c r="F14" s="19">
        <v>30</v>
      </c>
      <c r="G14" s="68">
        <f t="shared" si="1"/>
        <v>0</v>
      </c>
      <c r="H14" s="64">
        <f>G14*1.23</f>
        <v>0</v>
      </c>
      <c r="I14" s="77"/>
      <c r="J14" s="78"/>
      <c r="K14" s="78"/>
    </row>
    <row r="15" spans="1:11" ht="118.5" customHeight="1" x14ac:dyDescent="0.25">
      <c r="A15" s="16">
        <v>7</v>
      </c>
      <c r="B15" s="11" t="s">
        <v>21</v>
      </c>
      <c r="C15" s="12" t="s">
        <v>7</v>
      </c>
      <c r="D15" s="13">
        <v>8</v>
      </c>
      <c r="E15" s="18"/>
      <c r="F15" s="19">
        <v>10</v>
      </c>
      <c r="G15" s="68">
        <f t="shared" si="1"/>
        <v>0</v>
      </c>
      <c r="H15" s="64">
        <f t="shared" si="2"/>
        <v>0</v>
      </c>
      <c r="I15" s="77"/>
      <c r="J15" s="78"/>
      <c r="K15" s="78"/>
    </row>
    <row r="16" spans="1:11" ht="117.75" customHeight="1" x14ac:dyDescent="0.25">
      <c r="A16" s="16">
        <v>8</v>
      </c>
      <c r="B16" s="11" t="s">
        <v>59</v>
      </c>
      <c r="C16" s="12" t="s">
        <v>7</v>
      </c>
      <c r="D16" s="13">
        <v>8</v>
      </c>
      <c r="E16" s="18"/>
      <c r="F16" s="19">
        <v>35</v>
      </c>
      <c r="G16" s="68">
        <f t="shared" si="1"/>
        <v>0</v>
      </c>
      <c r="H16" s="64">
        <f t="shared" si="2"/>
        <v>0</v>
      </c>
      <c r="I16" s="77"/>
      <c r="J16" s="78"/>
      <c r="K16" s="78"/>
    </row>
    <row r="17" spans="1:11" ht="105" customHeight="1" x14ac:dyDescent="0.25">
      <c r="A17" s="16">
        <v>9</v>
      </c>
      <c r="B17" s="11" t="s">
        <v>22</v>
      </c>
      <c r="C17" s="12" t="s">
        <v>7</v>
      </c>
      <c r="D17" s="13">
        <v>8</v>
      </c>
      <c r="E17" s="18"/>
      <c r="F17" s="19">
        <v>6</v>
      </c>
      <c r="G17" s="68">
        <f t="shared" si="1"/>
        <v>0</v>
      </c>
      <c r="H17" s="64">
        <f t="shared" si="2"/>
        <v>0</v>
      </c>
      <c r="I17" s="77"/>
      <c r="J17" s="78"/>
      <c r="K17" s="78"/>
    </row>
    <row r="18" spans="1:11" ht="91.5" customHeight="1" x14ac:dyDescent="0.25">
      <c r="A18" s="16">
        <v>10</v>
      </c>
      <c r="B18" s="11" t="s">
        <v>25</v>
      </c>
      <c r="C18" s="12" t="s">
        <v>7</v>
      </c>
      <c r="D18" s="13">
        <v>8</v>
      </c>
      <c r="E18" s="18"/>
      <c r="F18" s="19">
        <v>5</v>
      </c>
      <c r="G18" s="68">
        <f t="shared" si="1"/>
        <v>0</v>
      </c>
      <c r="H18" s="64">
        <f t="shared" si="2"/>
        <v>0</v>
      </c>
      <c r="I18" s="77"/>
      <c r="J18" s="78"/>
      <c r="K18" s="78"/>
    </row>
    <row r="19" spans="1:11" ht="53.25" customHeight="1" x14ac:dyDescent="0.25">
      <c r="A19" s="16">
        <v>11</v>
      </c>
      <c r="B19" s="11" t="s">
        <v>26</v>
      </c>
      <c r="C19" s="12" t="s">
        <v>7</v>
      </c>
      <c r="D19" s="13">
        <v>8</v>
      </c>
      <c r="E19" s="18"/>
      <c r="F19" s="19">
        <v>5</v>
      </c>
      <c r="G19" s="68">
        <f t="shared" si="1"/>
        <v>0</v>
      </c>
      <c r="H19" s="64">
        <f t="shared" si="2"/>
        <v>0</v>
      </c>
      <c r="I19" s="77"/>
      <c r="J19" s="78"/>
      <c r="K19" s="78"/>
    </row>
    <row r="20" spans="1:11" ht="63.75" customHeight="1" x14ac:dyDescent="0.25">
      <c r="A20" s="16">
        <v>12</v>
      </c>
      <c r="B20" s="11" t="s">
        <v>28</v>
      </c>
      <c r="C20" s="12" t="s">
        <v>7</v>
      </c>
      <c r="D20" s="13">
        <v>8</v>
      </c>
      <c r="E20" s="18"/>
      <c r="F20" s="19">
        <v>5</v>
      </c>
      <c r="G20" s="68">
        <f t="shared" ref="G20:G21" si="3">F20*E20</f>
        <v>0</v>
      </c>
      <c r="H20" s="64">
        <f t="shared" ref="H20:H21" si="4">G20*1.08</f>
        <v>0</v>
      </c>
      <c r="I20" s="77"/>
      <c r="J20" s="78"/>
      <c r="K20" s="78"/>
    </row>
    <row r="21" spans="1:11" ht="104.25" customHeight="1" x14ac:dyDescent="0.25">
      <c r="A21" s="16">
        <v>13</v>
      </c>
      <c r="B21" s="11" t="s">
        <v>27</v>
      </c>
      <c r="C21" s="12" t="s">
        <v>7</v>
      </c>
      <c r="D21" s="13">
        <v>8</v>
      </c>
      <c r="E21" s="18"/>
      <c r="F21" s="19">
        <v>80</v>
      </c>
      <c r="G21" s="68">
        <f t="shared" si="3"/>
        <v>0</v>
      </c>
      <c r="H21" s="64">
        <f t="shared" si="4"/>
        <v>0</v>
      </c>
      <c r="I21" s="77"/>
      <c r="J21" s="78"/>
      <c r="K21" s="78"/>
    </row>
    <row r="22" spans="1:11" ht="43.5" customHeight="1" x14ac:dyDescent="0.25">
      <c r="A22" s="16">
        <v>14</v>
      </c>
      <c r="B22" s="21" t="s">
        <v>33</v>
      </c>
      <c r="C22" s="12" t="s">
        <v>7</v>
      </c>
      <c r="D22" s="13">
        <v>8</v>
      </c>
      <c r="E22" s="18"/>
      <c r="F22" s="19">
        <v>800</v>
      </c>
      <c r="G22" s="68">
        <f t="shared" si="1"/>
        <v>0</v>
      </c>
      <c r="H22" s="64">
        <f t="shared" si="2"/>
        <v>0</v>
      </c>
      <c r="I22" s="77"/>
      <c r="J22" s="78"/>
      <c r="K22" s="78"/>
    </row>
    <row r="23" spans="1:11" ht="12.75" customHeight="1" x14ac:dyDescent="0.3">
      <c r="A23" s="76" t="s">
        <v>11</v>
      </c>
      <c r="B23" s="76"/>
      <c r="C23" s="76"/>
      <c r="D23" s="76"/>
      <c r="E23" s="17"/>
      <c r="F23" s="20"/>
      <c r="G23" s="67">
        <f>SUM(G24:G28)</f>
        <v>0</v>
      </c>
      <c r="H23" s="65">
        <f>SUM(H24:H28)</f>
        <v>0</v>
      </c>
    </row>
    <row r="24" spans="1:11" ht="78.75" customHeight="1" x14ac:dyDescent="0.25">
      <c r="A24" s="16">
        <v>1</v>
      </c>
      <c r="B24" s="31" t="s">
        <v>50</v>
      </c>
      <c r="C24" s="12" t="s">
        <v>6</v>
      </c>
      <c r="D24" s="13">
        <v>8</v>
      </c>
      <c r="E24" s="18"/>
      <c r="F24" s="19">
        <v>5</v>
      </c>
      <c r="G24" s="68">
        <f>F24*E24</f>
        <v>0</v>
      </c>
      <c r="H24" s="64">
        <f>G24*1.08</f>
        <v>0</v>
      </c>
    </row>
    <row r="25" spans="1:11" ht="78" customHeight="1" x14ac:dyDescent="0.25">
      <c r="A25" s="16">
        <v>2</v>
      </c>
      <c r="B25" s="11" t="s">
        <v>51</v>
      </c>
      <c r="C25" s="12" t="s">
        <v>6</v>
      </c>
      <c r="D25" s="13">
        <v>8</v>
      </c>
      <c r="E25" s="18"/>
      <c r="F25" s="19">
        <v>30</v>
      </c>
      <c r="G25" s="68">
        <f t="shared" ref="G25:G48" si="5">F25*E25</f>
        <v>0</v>
      </c>
      <c r="H25" s="64">
        <f t="shared" ref="H25:H44" si="6">G25*1.08</f>
        <v>0</v>
      </c>
    </row>
    <row r="26" spans="1:11" ht="76.5" customHeight="1" x14ac:dyDescent="0.25">
      <c r="A26" s="16">
        <v>3</v>
      </c>
      <c r="B26" s="11" t="s">
        <v>52</v>
      </c>
      <c r="C26" s="12" t="s">
        <v>7</v>
      </c>
      <c r="D26" s="13">
        <v>8</v>
      </c>
      <c r="E26" s="18"/>
      <c r="F26" s="19">
        <v>20</v>
      </c>
      <c r="G26" s="68">
        <f t="shared" si="5"/>
        <v>0</v>
      </c>
      <c r="H26" s="64">
        <f t="shared" si="6"/>
        <v>0</v>
      </c>
    </row>
    <row r="27" spans="1:11" ht="78.75" customHeight="1" x14ac:dyDescent="0.25">
      <c r="A27" s="16">
        <v>4</v>
      </c>
      <c r="B27" s="11" t="s">
        <v>53</v>
      </c>
      <c r="C27" s="12" t="s">
        <v>7</v>
      </c>
      <c r="D27" s="13">
        <v>8</v>
      </c>
      <c r="E27" s="18"/>
      <c r="F27" s="19">
        <v>20</v>
      </c>
      <c r="G27" s="68">
        <f t="shared" si="5"/>
        <v>0</v>
      </c>
      <c r="H27" s="64">
        <f t="shared" si="6"/>
        <v>0</v>
      </c>
    </row>
    <row r="28" spans="1:11" ht="76.5" customHeight="1" x14ac:dyDescent="0.25">
      <c r="A28" s="16">
        <v>5</v>
      </c>
      <c r="B28" s="11" t="s">
        <v>54</v>
      </c>
      <c r="C28" s="12" t="s">
        <v>7</v>
      </c>
      <c r="D28" s="13">
        <v>8</v>
      </c>
      <c r="E28" s="18"/>
      <c r="F28" s="19">
        <v>10</v>
      </c>
      <c r="G28" s="68">
        <f t="shared" si="5"/>
        <v>0</v>
      </c>
      <c r="H28" s="64">
        <f>G28*1.08</f>
        <v>0</v>
      </c>
    </row>
    <row r="29" spans="1:11" ht="12.75" customHeight="1" x14ac:dyDescent="0.3">
      <c r="A29" s="76" t="s">
        <v>29</v>
      </c>
      <c r="B29" s="76"/>
      <c r="C29" s="76"/>
      <c r="D29" s="76"/>
      <c r="E29" s="17"/>
      <c r="F29" s="20"/>
      <c r="G29" s="67">
        <f>SUM(G30:G31)</f>
        <v>0</v>
      </c>
      <c r="H29" s="65">
        <f>SUM(H30:H31)</f>
        <v>0</v>
      </c>
    </row>
    <row r="30" spans="1:11" ht="25.5" customHeight="1" x14ac:dyDescent="0.25">
      <c r="A30" s="16">
        <v>1</v>
      </c>
      <c r="B30" s="11" t="s">
        <v>30</v>
      </c>
      <c r="C30" s="12" t="s">
        <v>7</v>
      </c>
      <c r="D30" s="13">
        <v>8</v>
      </c>
      <c r="E30" s="18"/>
      <c r="F30" s="19">
        <v>15</v>
      </c>
      <c r="G30" s="68">
        <f t="shared" si="5"/>
        <v>0</v>
      </c>
      <c r="H30" s="64">
        <f>G30*1.08</f>
        <v>0</v>
      </c>
    </row>
    <row r="31" spans="1:11" ht="30.75" customHeight="1" x14ac:dyDescent="0.25">
      <c r="A31" s="16">
        <v>2</v>
      </c>
      <c r="B31" s="11" t="s">
        <v>31</v>
      </c>
      <c r="C31" s="12" t="s">
        <v>7</v>
      </c>
      <c r="D31" s="13">
        <v>8</v>
      </c>
      <c r="E31" s="18"/>
      <c r="F31" s="19">
        <v>15</v>
      </c>
      <c r="G31" s="68">
        <f t="shared" si="5"/>
        <v>0</v>
      </c>
      <c r="H31" s="64">
        <f t="shared" si="6"/>
        <v>0</v>
      </c>
    </row>
    <row r="32" spans="1:11" ht="12.75" customHeight="1" x14ac:dyDescent="0.3">
      <c r="A32" s="76" t="s">
        <v>12</v>
      </c>
      <c r="B32" s="76"/>
      <c r="C32" s="76"/>
      <c r="D32" s="76"/>
      <c r="E32" s="17"/>
      <c r="F32" s="20"/>
      <c r="G32" s="67">
        <f>SUM(G33:G34)</f>
        <v>0</v>
      </c>
      <c r="H32" s="65">
        <f>SUM(H33:H34)</f>
        <v>0</v>
      </c>
    </row>
    <row r="33" spans="1:8" ht="68.25" customHeight="1" x14ac:dyDescent="0.25">
      <c r="A33" s="16">
        <v>1</v>
      </c>
      <c r="B33" s="11" t="s">
        <v>23</v>
      </c>
      <c r="C33" s="12" t="s">
        <v>6</v>
      </c>
      <c r="D33" s="13">
        <v>8</v>
      </c>
      <c r="E33" s="18"/>
      <c r="F33" s="19">
        <v>50</v>
      </c>
      <c r="G33" s="68">
        <f t="shared" ref="G33:G34" si="7">F33*E33</f>
        <v>0</v>
      </c>
      <c r="H33" s="64">
        <f t="shared" ref="H33:H34" si="8">G33*1.08</f>
        <v>0</v>
      </c>
    </row>
    <row r="34" spans="1:8" ht="66" customHeight="1" x14ac:dyDescent="0.25">
      <c r="A34" s="16">
        <v>2</v>
      </c>
      <c r="B34" s="11" t="s">
        <v>24</v>
      </c>
      <c r="C34" s="12" t="s">
        <v>6</v>
      </c>
      <c r="D34" s="13">
        <v>8</v>
      </c>
      <c r="E34" s="18"/>
      <c r="F34" s="19">
        <v>80</v>
      </c>
      <c r="G34" s="68">
        <f t="shared" si="7"/>
        <v>0</v>
      </c>
      <c r="H34" s="64">
        <f t="shared" si="8"/>
        <v>0</v>
      </c>
    </row>
    <row r="35" spans="1:8" ht="12.75" customHeight="1" x14ac:dyDescent="0.3">
      <c r="A35" s="76" t="s">
        <v>13</v>
      </c>
      <c r="B35" s="76"/>
      <c r="C35" s="76"/>
      <c r="D35" s="76"/>
      <c r="E35" s="17"/>
      <c r="F35" s="20"/>
      <c r="G35" s="67">
        <f>SUM(G36:G48)</f>
        <v>0</v>
      </c>
      <c r="H35" s="65">
        <f>SUM(H36:H48)</f>
        <v>0</v>
      </c>
    </row>
    <row r="36" spans="1:8" ht="21" customHeight="1" x14ac:dyDescent="0.25">
      <c r="A36" s="16">
        <v>1</v>
      </c>
      <c r="B36" s="11" t="s">
        <v>32</v>
      </c>
      <c r="C36" s="12" t="s">
        <v>7</v>
      </c>
      <c r="D36" s="13">
        <v>8</v>
      </c>
      <c r="E36" s="18"/>
      <c r="F36" s="19">
        <v>50</v>
      </c>
      <c r="G36" s="68">
        <f t="shared" si="5"/>
        <v>0</v>
      </c>
      <c r="H36" s="64">
        <f t="shared" si="6"/>
        <v>0</v>
      </c>
    </row>
    <row r="37" spans="1:8" ht="22.5" customHeight="1" x14ac:dyDescent="0.25">
      <c r="A37" s="16">
        <v>2</v>
      </c>
      <c r="B37" s="11" t="s">
        <v>34</v>
      </c>
      <c r="C37" s="12" t="s">
        <v>7</v>
      </c>
      <c r="D37" s="13">
        <v>8</v>
      </c>
      <c r="E37" s="18"/>
      <c r="F37" s="19">
        <v>100</v>
      </c>
      <c r="G37" s="68">
        <f t="shared" si="5"/>
        <v>0</v>
      </c>
      <c r="H37" s="64">
        <f t="shared" si="6"/>
        <v>0</v>
      </c>
    </row>
    <row r="38" spans="1:8" ht="26.25" customHeight="1" x14ac:dyDescent="0.25">
      <c r="A38" s="16">
        <v>3</v>
      </c>
      <c r="B38" s="11" t="s">
        <v>35</v>
      </c>
      <c r="C38" s="12" t="s">
        <v>7</v>
      </c>
      <c r="D38" s="13">
        <v>8</v>
      </c>
      <c r="E38" s="18"/>
      <c r="F38" s="19">
        <v>100</v>
      </c>
      <c r="G38" s="68">
        <f t="shared" si="5"/>
        <v>0</v>
      </c>
      <c r="H38" s="64">
        <f t="shared" si="6"/>
        <v>0</v>
      </c>
    </row>
    <row r="39" spans="1:8" ht="22.5" customHeight="1" x14ac:dyDescent="0.25">
      <c r="A39" s="16">
        <v>4</v>
      </c>
      <c r="B39" s="11" t="s">
        <v>36</v>
      </c>
      <c r="C39" s="12" t="s">
        <v>7</v>
      </c>
      <c r="D39" s="13">
        <v>8</v>
      </c>
      <c r="E39" s="18"/>
      <c r="F39" s="19">
        <v>20</v>
      </c>
      <c r="G39" s="68">
        <f t="shared" si="5"/>
        <v>0</v>
      </c>
      <c r="H39" s="64">
        <f t="shared" si="6"/>
        <v>0</v>
      </c>
    </row>
    <row r="40" spans="1:8" ht="21.75" customHeight="1" x14ac:dyDescent="0.25">
      <c r="A40" s="16">
        <v>5</v>
      </c>
      <c r="B40" s="47" t="s">
        <v>37</v>
      </c>
      <c r="C40" s="12" t="s">
        <v>7</v>
      </c>
      <c r="D40" s="13">
        <v>8</v>
      </c>
      <c r="E40" s="18"/>
      <c r="F40" s="19">
        <v>10</v>
      </c>
      <c r="G40" s="68">
        <f t="shared" si="5"/>
        <v>0</v>
      </c>
      <c r="H40" s="64">
        <f t="shared" si="6"/>
        <v>0</v>
      </c>
    </row>
    <row r="41" spans="1:8" ht="22.5" customHeight="1" x14ac:dyDescent="0.25">
      <c r="A41" s="48">
        <v>6</v>
      </c>
      <c r="B41" s="49" t="s">
        <v>38</v>
      </c>
      <c r="C41" s="14" t="s">
        <v>7</v>
      </c>
      <c r="D41" s="15">
        <v>8</v>
      </c>
      <c r="E41" s="50"/>
      <c r="F41" s="51">
        <v>10</v>
      </c>
      <c r="G41" s="68">
        <f t="shared" si="5"/>
        <v>0</v>
      </c>
      <c r="H41" s="64">
        <f t="shared" si="6"/>
        <v>0</v>
      </c>
    </row>
    <row r="42" spans="1:8" ht="20.25" customHeight="1" x14ac:dyDescent="0.25">
      <c r="A42" s="54">
        <v>7</v>
      </c>
      <c r="B42" s="52" t="s">
        <v>39</v>
      </c>
      <c r="C42" s="55" t="s">
        <v>7</v>
      </c>
      <c r="D42" s="53">
        <v>8</v>
      </c>
      <c r="E42" s="19"/>
      <c r="F42" s="56">
        <v>25</v>
      </c>
      <c r="G42" s="68">
        <f t="shared" si="5"/>
        <v>0</v>
      </c>
      <c r="H42" s="64">
        <f t="shared" si="6"/>
        <v>0</v>
      </c>
    </row>
    <row r="43" spans="1:8" ht="21" customHeight="1" x14ac:dyDescent="0.25">
      <c r="A43" s="54">
        <v>8</v>
      </c>
      <c r="B43" s="52" t="s">
        <v>40</v>
      </c>
      <c r="C43" s="55" t="s">
        <v>7</v>
      </c>
      <c r="D43" s="53">
        <v>8</v>
      </c>
      <c r="E43" s="28"/>
      <c r="F43" s="56">
        <v>70</v>
      </c>
      <c r="G43" s="68">
        <f t="shared" si="5"/>
        <v>0</v>
      </c>
      <c r="H43" s="64">
        <f t="shared" si="6"/>
        <v>0</v>
      </c>
    </row>
    <row r="44" spans="1:8" ht="19.5" customHeight="1" x14ac:dyDescent="0.25">
      <c r="A44" s="54">
        <v>9</v>
      </c>
      <c r="B44" s="52" t="s">
        <v>41</v>
      </c>
      <c r="C44" s="55" t="s">
        <v>7</v>
      </c>
      <c r="D44" s="53">
        <v>8</v>
      </c>
      <c r="E44" s="28"/>
      <c r="F44" s="56">
        <v>70</v>
      </c>
      <c r="G44" s="68">
        <f t="shared" si="5"/>
        <v>0</v>
      </c>
      <c r="H44" s="64">
        <f t="shared" si="6"/>
        <v>0</v>
      </c>
    </row>
    <row r="45" spans="1:8" ht="20.25" customHeight="1" x14ac:dyDescent="0.25">
      <c r="A45" s="54">
        <v>10</v>
      </c>
      <c r="B45" s="52" t="s">
        <v>42</v>
      </c>
      <c r="C45" s="70" t="s">
        <v>6</v>
      </c>
      <c r="D45" s="53">
        <v>23</v>
      </c>
      <c r="E45" s="28"/>
      <c r="F45" s="56">
        <v>3500</v>
      </c>
      <c r="G45" s="68">
        <f t="shared" si="5"/>
        <v>0</v>
      </c>
      <c r="H45" s="64">
        <f>G45*1.23</f>
        <v>0</v>
      </c>
    </row>
    <row r="46" spans="1:8" ht="21" customHeight="1" x14ac:dyDescent="0.25">
      <c r="A46" s="54">
        <v>11</v>
      </c>
      <c r="B46" s="52" t="s">
        <v>43</v>
      </c>
      <c r="C46" s="70" t="s">
        <v>6</v>
      </c>
      <c r="D46" s="53">
        <v>23</v>
      </c>
      <c r="E46" s="28"/>
      <c r="F46" s="56">
        <v>3500</v>
      </c>
      <c r="G46" s="68">
        <f t="shared" si="5"/>
        <v>0</v>
      </c>
      <c r="H46" s="64">
        <f t="shared" ref="H46:H48" si="9">G46*1.23</f>
        <v>0</v>
      </c>
    </row>
    <row r="47" spans="1:8" ht="20.25" customHeight="1" x14ac:dyDescent="0.25">
      <c r="A47" s="54">
        <v>12</v>
      </c>
      <c r="B47" s="52" t="s">
        <v>44</v>
      </c>
      <c r="C47" s="70" t="s">
        <v>6</v>
      </c>
      <c r="D47" s="53">
        <v>23</v>
      </c>
      <c r="E47" s="28"/>
      <c r="F47" s="56">
        <v>1000</v>
      </c>
      <c r="G47" s="68">
        <f t="shared" si="5"/>
        <v>0</v>
      </c>
      <c r="H47" s="64">
        <f t="shared" si="9"/>
        <v>0</v>
      </c>
    </row>
    <row r="48" spans="1:8" ht="21" customHeight="1" x14ac:dyDescent="0.25">
      <c r="A48" s="54">
        <v>13</v>
      </c>
      <c r="B48" s="52" t="s">
        <v>45</v>
      </c>
      <c r="C48" s="70" t="s">
        <v>6</v>
      </c>
      <c r="D48" s="53">
        <v>23</v>
      </c>
      <c r="E48" s="28"/>
      <c r="F48" s="56">
        <v>1000</v>
      </c>
      <c r="G48" s="68">
        <f t="shared" si="5"/>
        <v>0</v>
      </c>
      <c r="H48" s="64">
        <f t="shared" si="9"/>
        <v>0</v>
      </c>
    </row>
    <row r="49" spans="1:8" ht="12.75" customHeight="1" x14ac:dyDescent="0.3">
      <c r="A49" s="76" t="s">
        <v>14</v>
      </c>
      <c r="B49" s="76"/>
      <c r="C49" s="76"/>
      <c r="D49" s="76"/>
      <c r="E49" s="17"/>
      <c r="F49" s="20"/>
      <c r="G49" s="67">
        <f>SUM(G50:G54)</f>
        <v>0</v>
      </c>
      <c r="H49" s="65">
        <f>SUM(H50:H54)</f>
        <v>0</v>
      </c>
    </row>
    <row r="50" spans="1:8" ht="68.25" customHeight="1" x14ac:dyDescent="0.25">
      <c r="A50" s="16">
        <v>1</v>
      </c>
      <c r="B50" s="11" t="s">
        <v>47</v>
      </c>
      <c r="C50" s="12" t="s">
        <v>7</v>
      </c>
      <c r="D50" s="13">
        <v>8</v>
      </c>
      <c r="E50" s="18"/>
      <c r="F50" s="19">
        <v>5</v>
      </c>
      <c r="G50" s="68">
        <f t="shared" ref="G50:G54" si="10">F50*E50</f>
        <v>0</v>
      </c>
      <c r="H50" s="64">
        <f t="shared" ref="H50" si="11">G50*1.08</f>
        <v>0</v>
      </c>
    </row>
    <row r="51" spans="1:8" ht="67.5" customHeight="1" x14ac:dyDescent="0.25">
      <c r="A51" s="16">
        <v>2</v>
      </c>
      <c r="B51" s="11" t="s">
        <v>48</v>
      </c>
      <c r="C51" s="12" t="s">
        <v>49</v>
      </c>
      <c r="D51" s="13">
        <v>23</v>
      </c>
      <c r="E51" s="18"/>
      <c r="F51" s="19">
        <v>2</v>
      </c>
      <c r="G51" s="68">
        <f t="shared" si="10"/>
        <v>0</v>
      </c>
      <c r="H51" s="64">
        <f>G51*1.23</f>
        <v>0</v>
      </c>
    </row>
    <row r="52" spans="1:8" ht="79.5" customHeight="1" x14ac:dyDescent="0.25">
      <c r="A52" s="16">
        <v>3</v>
      </c>
      <c r="B52" s="11" t="s">
        <v>46</v>
      </c>
      <c r="C52" s="12" t="s">
        <v>7</v>
      </c>
      <c r="D52" s="13">
        <v>8</v>
      </c>
      <c r="E52" s="18"/>
      <c r="F52" s="19">
        <v>15</v>
      </c>
      <c r="G52" s="68">
        <f t="shared" ref="G52:G53" si="12">F52*E52</f>
        <v>0</v>
      </c>
      <c r="H52" s="64">
        <f t="shared" ref="H52" si="13">G52*1.08</f>
        <v>0</v>
      </c>
    </row>
    <row r="53" spans="1:8" ht="39.75" customHeight="1" x14ac:dyDescent="0.25">
      <c r="A53" s="48">
        <v>4</v>
      </c>
      <c r="B53" s="72" t="s">
        <v>62</v>
      </c>
      <c r="C53" s="14" t="s">
        <v>8</v>
      </c>
      <c r="D53" s="13">
        <v>23</v>
      </c>
      <c r="E53" s="18"/>
      <c r="F53" s="19">
        <v>20</v>
      </c>
      <c r="G53" s="68">
        <f t="shared" si="12"/>
        <v>0</v>
      </c>
      <c r="H53" s="64">
        <f>G53*1.23</f>
        <v>0</v>
      </c>
    </row>
    <row r="54" spans="1:8" ht="86.25" customHeight="1" x14ac:dyDescent="0.25">
      <c r="A54" s="73">
        <v>5</v>
      </c>
      <c r="B54" s="74" t="s">
        <v>65</v>
      </c>
      <c r="C54" s="75" t="s">
        <v>8</v>
      </c>
      <c r="D54" s="71">
        <v>23</v>
      </c>
      <c r="E54" s="18"/>
      <c r="F54" s="19">
        <v>15</v>
      </c>
      <c r="G54" s="68">
        <f t="shared" si="10"/>
        <v>0</v>
      </c>
      <c r="H54" s="64">
        <f>G54*1.23</f>
        <v>0</v>
      </c>
    </row>
    <row r="56" spans="1:8" ht="13.5" thickBot="1" x14ac:dyDescent="0.35"/>
    <row r="57" spans="1:8" ht="36" customHeight="1" thickBot="1" x14ac:dyDescent="0.45">
      <c r="G57" s="58">
        <f>G2+G5+G8+G23+G29+G32+G35+G49</f>
        <v>0</v>
      </c>
      <c r="H57" s="57">
        <f>H2+H5+H8+H23+H29+H32+H35+H49</f>
        <v>0</v>
      </c>
    </row>
  </sheetData>
  <sheetProtection selectLockedCells="1" selectUnlockedCells="1"/>
  <mergeCells count="9">
    <mergeCell ref="A2:D2"/>
    <mergeCell ref="A5:D5"/>
    <mergeCell ref="A29:D29"/>
    <mergeCell ref="A49:D49"/>
    <mergeCell ref="I8:K22"/>
    <mergeCell ref="A8:D8"/>
    <mergeCell ref="A23:D23"/>
    <mergeCell ref="A32:D32"/>
    <mergeCell ref="A35:D35"/>
  </mergeCells>
  <pageMargins left="0.39374999999999999" right="0.39374999999999999" top="0.39374999999999999" bottom="0.39374999999999999" header="0.51180555555555551" footer="0.51180555555555551"/>
  <pageSetup paperSize="9" scale="77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F6853-EFCD-437B-B60D-56C82EE46742}">
  <sheetPr>
    <pageSetUpPr fitToPage="1"/>
  </sheetPr>
  <dimension ref="A1:L34"/>
  <sheetViews>
    <sheetView view="pageBreakPreview" zoomScale="60" zoomScaleNormal="100" workbookViewId="0">
      <selection sqref="A1:XFD1"/>
    </sheetView>
  </sheetViews>
  <sheetFormatPr defaultRowHeight="12.5" x14ac:dyDescent="0.25"/>
  <cols>
    <col min="1" max="1" width="8.81640625" customWidth="1"/>
    <col min="2" max="2" width="17.54296875" customWidth="1"/>
    <col min="3" max="3" width="17.453125" customWidth="1"/>
    <col min="4" max="4" width="17.7265625" customWidth="1"/>
    <col min="5" max="5" width="18.1796875" customWidth="1"/>
    <col min="6" max="6" width="17.453125" customWidth="1"/>
    <col min="7" max="7" width="17.54296875" customWidth="1"/>
    <col min="8" max="9" width="17.81640625" customWidth="1"/>
    <col min="10" max="10" width="17.54296875" customWidth="1"/>
    <col min="11" max="11" width="17.453125" customWidth="1"/>
    <col min="12" max="12" width="18.453125" customWidth="1"/>
  </cols>
  <sheetData>
    <row r="1" spans="1:12" ht="22.5" customHeight="1" x14ac:dyDescent="0.25">
      <c r="A1" s="24"/>
      <c r="B1" s="24" t="s">
        <v>55</v>
      </c>
      <c r="C1" s="25">
        <v>1</v>
      </c>
      <c r="D1" s="25">
        <v>2</v>
      </c>
      <c r="E1" s="25">
        <v>3</v>
      </c>
      <c r="F1" s="25">
        <v>4</v>
      </c>
      <c r="G1" s="25">
        <v>5</v>
      </c>
      <c r="H1" s="25">
        <v>6</v>
      </c>
      <c r="I1" s="25">
        <v>7</v>
      </c>
      <c r="J1" s="25">
        <v>8</v>
      </c>
      <c r="K1" s="25">
        <v>9</v>
      </c>
      <c r="L1" s="25">
        <v>10</v>
      </c>
    </row>
    <row r="2" spans="1:12" s="59" customFormat="1" ht="57" customHeight="1" x14ac:dyDescent="0.25">
      <c r="A2" s="26">
        <v>1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63" customFormat="1" ht="62.25" customHeight="1" x14ac:dyDescent="0.25">
      <c r="A3" s="60">
        <v>2</v>
      </c>
      <c r="B3" s="60"/>
      <c r="C3" s="61"/>
      <c r="D3" s="61"/>
      <c r="E3" s="62"/>
      <c r="F3" s="61"/>
      <c r="G3" s="61"/>
      <c r="H3" s="61"/>
      <c r="I3" s="61"/>
      <c r="J3" s="61"/>
      <c r="K3" s="61"/>
      <c r="L3" s="61"/>
    </row>
    <row r="4" spans="1:12" s="59" customFormat="1" ht="58.5" customHeight="1" x14ac:dyDescent="0.25">
      <c r="A4" s="26">
        <v>3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s="63" customFormat="1" ht="60.75" customHeight="1" x14ac:dyDescent="0.25">
      <c r="A5" s="60">
        <v>4</v>
      </c>
      <c r="B5" s="60"/>
      <c r="C5" s="61"/>
      <c r="D5" s="61"/>
      <c r="E5" s="61"/>
      <c r="F5" s="61"/>
      <c r="G5" s="61"/>
      <c r="H5" s="61"/>
      <c r="I5" s="62"/>
      <c r="J5" s="61"/>
      <c r="K5" s="62"/>
      <c r="L5" s="61"/>
    </row>
    <row r="6" spans="1:12" s="59" customFormat="1" ht="59.25" customHeight="1" x14ac:dyDescent="0.25">
      <c r="A6" s="26">
        <v>5</v>
      </c>
      <c r="B6" s="26"/>
      <c r="C6" s="27"/>
      <c r="D6" s="27"/>
      <c r="E6" s="27"/>
      <c r="F6" s="27"/>
      <c r="G6" s="27"/>
      <c r="H6" s="29"/>
      <c r="I6" s="27"/>
      <c r="J6" s="29"/>
      <c r="K6" s="27"/>
      <c r="L6" s="27"/>
    </row>
    <row r="7" spans="1:12" s="63" customFormat="1" ht="55.5" customHeight="1" x14ac:dyDescent="0.25">
      <c r="A7" s="60">
        <v>6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2"/>
    </row>
    <row r="8" spans="1:12" s="59" customFormat="1" ht="60.75" customHeight="1" x14ac:dyDescent="0.25">
      <c r="A8" s="26">
        <v>7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s="63" customFormat="1" ht="60.75" customHeight="1" x14ac:dyDescent="0.25">
      <c r="A9" s="60">
        <v>8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s="59" customFormat="1" ht="59.25" customHeight="1" x14ac:dyDescent="0.25">
      <c r="A10" s="26">
        <v>9</v>
      </c>
      <c r="B10" s="26"/>
      <c r="C10" s="27"/>
      <c r="D10" s="27"/>
      <c r="E10" s="27"/>
      <c r="F10" s="27"/>
      <c r="G10" s="29"/>
      <c r="H10" s="27"/>
      <c r="I10" s="27"/>
      <c r="J10" s="27"/>
      <c r="K10" s="27"/>
      <c r="L10" s="27"/>
    </row>
    <row r="11" spans="1:12" s="63" customFormat="1" ht="55.5" customHeight="1" x14ac:dyDescent="0.25">
      <c r="A11" s="60">
        <v>10</v>
      </c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12" s="59" customFormat="1" ht="60.75" customHeight="1" x14ac:dyDescent="0.25">
      <c r="A12" s="26">
        <v>11</v>
      </c>
      <c r="B12" s="26"/>
      <c r="C12" s="27"/>
      <c r="D12" s="27"/>
      <c r="E12" s="27"/>
      <c r="F12" s="29"/>
      <c r="G12" s="27"/>
      <c r="H12" s="27"/>
      <c r="I12" s="27"/>
      <c r="J12" s="27"/>
      <c r="K12" s="27"/>
      <c r="L12" s="27"/>
    </row>
    <row r="13" spans="1:12" s="63" customFormat="1" ht="70.5" customHeight="1" x14ac:dyDescent="0.25">
      <c r="A13" s="60">
        <v>12</v>
      </c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2" s="59" customFormat="1" ht="68.25" customHeight="1" x14ac:dyDescent="0.25">
      <c r="A14" s="26">
        <v>13</v>
      </c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x14ac:dyDescent="0.25"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x14ac:dyDescent="0.25"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3:12" x14ac:dyDescent="0.25"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3:12" x14ac:dyDescent="0.25"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3:12" x14ac:dyDescent="0.25"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3:12" x14ac:dyDescent="0.25"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3:12" x14ac:dyDescent="0.25"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3:12" x14ac:dyDescent="0.25"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3:12" x14ac:dyDescent="0.25"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3:12" x14ac:dyDescent="0.25"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3:12" x14ac:dyDescent="0.25"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3:12" x14ac:dyDescent="0.25"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3:12" x14ac:dyDescent="0.25"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3:12" x14ac:dyDescent="0.25"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3:12" x14ac:dyDescent="0.25"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3:12" x14ac:dyDescent="0.25"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3:12" x14ac:dyDescent="0.25"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3:12" x14ac:dyDescent="0.25"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3:12" x14ac:dyDescent="0.25"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3:12" x14ac:dyDescent="0.25">
      <c r="C34" s="30"/>
      <c r="D34" s="30"/>
      <c r="E34" s="30"/>
      <c r="F34" s="30"/>
      <c r="G34" s="30"/>
      <c r="H34" s="30"/>
      <c r="I34" s="30"/>
      <c r="J34" s="30"/>
      <c r="K34" s="30"/>
      <c r="L34" s="30"/>
    </row>
  </sheetData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pakiety_2019</vt:lpstr>
      <vt:lpstr>PAKIETY_po otwarciu i analizie </vt:lpstr>
      <vt:lpstr>pakiety_2019!Obszar_wydruku</vt:lpstr>
      <vt:lpstr>'PAKIETY_po otwarciu i analizie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Grzegorz Bebłowski</cp:lastModifiedBy>
  <cp:lastPrinted>2019-08-22T09:05:16Z</cp:lastPrinted>
  <dcterms:created xsi:type="dcterms:W3CDTF">2018-03-16T09:16:22Z</dcterms:created>
  <dcterms:modified xsi:type="dcterms:W3CDTF">2021-01-11T10:11:42Z</dcterms:modified>
</cp:coreProperties>
</file>